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20" windowWidth="14940" windowHeight="8160" tabRatio="829" firstSheet="1" activeTab="1"/>
  </bookViews>
  <sheets>
    <sheet name="Ценовая политика" sheetId="1" r:id="rId1"/>
    <sheet name="ДОМ Prorab" sheetId="2" r:id="rId2"/>
    <sheet name="Cladstone" sheetId="3" state="hidden" r:id="rId3"/>
  </sheets>
  <externalReferences>
    <externalReference r:id="rId6"/>
  </externalReferences>
  <definedNames>
    <definedName name="_1solver_rh¤" hidden="1">4</definedName>
    <definedName name="_2solver_va" hidden="1">27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клиент" localSheetId="2">'[1]Расчет по клиентам '!$A$2:$A$176</definedName>
    <definedName name="клиент">'[1]Расчет по клиентам '!$A$2:$A$176</definedName>
    <definedName name="_xlnm.Print_Area" localSheetId="2">'Cladstone'!$A$1:$J$25</definedName>
    <definedName name="_xlnm.Print_Area" localSheetId="1">'ДОМ Prorab'!$A$2:$J$102</definedName>
    <definedName name="_xlnm.Print_Area" localSheetId="0">'Ценовая политика'!$A$1:$L$87</definedName>
  </definedNames>
  <calcPr fullCalcOnLoad="1"/>
</workbook>
</file>

<file path=xl/sharedStrings.xml><?xml version="1.0" encoding="utf-8"?>
<sst xmlns="http://schemas.openxmlformats.org/spreadsheetml/2006/main" count="213" uniqueCount="172">
  <si>
    <t>объём упак., л</t>
  </si>
  <si>
    <t>выход м2 из уп.</t>
  </si>
  <si>
    <t>цена за м2, руб</t>
  </si>
  <si>
    <t>цена за кг, руб.</t>
  </si>
  <si>
    <t>КЛЕЕВЫЕ ГОТОВЫЕ СОСТАВЫ</t>
  </si>
  <si>
    <t>ДЕКОРАТИВНО-ОТДЕЛОЧНЫЕ МАТЕРИАЛЫ НА ОСНОВЕ МРАМОРНОЙ КРОШКИ</t>
  </si>
  <si>
    <t>10 л</t>
  </si>
  <si>
    <t>ВОДНО-ДИСПЕРСИОННЫЕ КРАСКИ</t>
  </si>
  <si>
    <t>ГОТОВЫЕ МАТЕРИАЛЫ ДЛЯ ПОДГОТОВКИ ПОВЕРХНОСТЕЙ</t>
  </si>
  <si>
    <t>Цена 
за упаковку, 
руб.</t>
  </si>
  <si>
    <t>Декоративная краска на основе акриловых сополимеров в водной эмульсии с добавлением мелких мраморных гранул</t>
  </si>
  <si>
    <t>ООО "ТЕРРАМИКС"</t>
  </si>
  <si>
    <r>
      <rPr>
        <b/>
        <sz val="11"/>
        <rFont val="Arial"/>
        <family val="2"/>
      </rPr>
      <t xml:space="preserve"> ПРАЙС-ЛИСТ 
ДЕКОРАТИВНО-ОТДЕЛОЧНЫЕ МАТЕРИАЛЫ </t>
    </r>
    <r>
      <rPr>
        <b/>
        <sz val="16"/>
        <rFont val="Arial"/>
        <family val="2"/>
      </rPr>
      <t xml:space="preserve">
</t>
    </r>
    <r>
      <rPr>
        <b/>
        <sz val="16"/>
        <rFont val="Times New Roman"/>
        <family val="1"/>
      </rPr>
      <t>ТМ Prorab</t>
    </r>
  </si>
  <si>
    <t>Скидка</t>
  </si>
  <si>
    <t>119071 г.Москва, 5-й Донской проезд, дом 15, стр. 11</t>
  </si>
  <si>
    <t>Бюджет, руб</t>
  </si>
  <si>
    <t xml:space="preserve">от </t>
  </si>
  <si>
    <t>до</t>
  </si>
  <si>
    <t>%</t>
  </si>
  <si>
    <t>и выше</t>
  </si>
  <si>
    <t>данное предложение не является офертой,</t>
  </si>
  <si>
    <t xml:space="preserve">окончательная стоимость заказа формируется на договорной основе </t>
  </si>
  <si>
    <t>Предварительные параметры формирования стоимости на продукцию торговых марок Bayramix и Prorab</t>
  </si>
  <si>
    <t>Упаковка</t>
  </si>
  <si>
    <t>расход кг(л)/
1кв. м</t>
  </si>
  <si>
    <t>Кол-во упаковок на евро-паллете</t>
  </si>
  <si>
    <t>Упаковка,
кг</t>
  </si>
  <si>
    <t>Наименование и описание продукции</t>
  </si>
  <si>
    <t>2,5 - 3,0 кг</t>
  </si>
  <si>
    <t>1,0 - 1,5 кг</t>
  </si>
  <si>
    <t>2,0 - 2,5 кг</t>
  </si>
  <si>
    <t>3,5 - 4,0 кг</t>
  </si>
  <si>
    <t>5-6 м2 / 1кг</t>
  </si>
  <si>
    <t>4-6 м2 / 1кг</t>
  </si>
  <si>
    <t>5 м2 / 1кг</t>
  </si>
  <si>
    <t>5-7 м2 / 1кг</t>
  </si>
  <si>
    <t>0,15 - 0,3 кг</t>
  </si>
  <si>
    <t>0,5 - 1,0 кг</t>
  </si>
  <si>
    <t>0,5 - 0,7 кг</t>
  </si>
  <si>
    <t>10-12 м2 / 1кг</t>
  </si>
  <si>
    <t>0,1 - 0,4 кг</t>
  </si>
  <si>
    <t>Расход зависит от качества подготовленной поверхности и квалификации специалистов, осуществляющих работы по нанесению покрытий</t>
  </si>
  <si>
    <t xml:space="preserve">Объемная скидка, предоставляемая при расчете стоимости заказа на всю продукцию </t>
  </si>
  <si>
    <t>4-5 м2 / 1кг</t>
  </si>
  <si>
    <t xml:space="preserve">марок Bayramix и Prorab рассчитывается от суммарного заявленного бюджета на период  </t>
  </si>
  <si>
    <t>Далее дополнительные скидки вне розничного прайслиста!!!</t>
  </si>
  <si>
    <t>Предоставляются ТОЛЬКО Торговым компаниям</t>
  </si>
  <si>
    <t>1. Рассчитывается от суммарного заявленного на период бюджета на всю продукцию марок Bayramix и Prorab</t>
  </si>
  <si>
    <t>2. Ассортиментная скидка, предоставляемая при расчете стоимости заказа на всю продукцию ТМ Bayramix</t>
  </si>
  <si>
    <t>Рассчитывается от суммарного бюджета на следующие позиции взятые в ассортименте:</t>
  </si>
  <si>
    <t>2.a) вся линейка продукции ТМ Prorab, кроме мраморной штукатурки Minerallit</t>
  </si>
  <si>
    <t>2.b) краски ТМ Bayramix</t>
  </si>
  <si>
    <t>2.c) текстурные и декоративные покрытия ТМ Bayramix и ТМ Prorab</t>
  </si>
  <si>
    <t>2.e) cухие строительные смеси ТМ Bayramix</t>
  </si>
  <si>
    <t>3. Скидки по акциям</t>
  </si>
  <si>
    <t>3.b) На текстурные покрытия ТМ Bayramix дополнительная скидка - 10%</t>
  </si>
  <si>
    <t>3.c) На грунты АСТАР ФИКС и СИЛИКОНОВЫЙ ПРАЙМЕР дополнительная скидка - 10%</t>
  </si>
  <si>
    <t>Скидка %</t>
  </si>
  <si>
    <t>Цена за упаковку с учетом скидки, руб.</t>
  </si>
  <si>
    <t>Тел./факс: (495) 961-28-20</t>
  </si>
  <si>
    <t xml:space="preserve"> http:// www.cladstone.ru</t>
  </si>
  <si>
    <t>Декоративный материал</t>
  </si>
  <si>
    <t>Цена за
м²</t>
  </si>
  <si>
    <t>Коробка</t>
  </si>
  <si>
    <t>Клея и Финишное покрытие</t>
  </si>
  <si>
    <t>Вес</t>
  </si>
  <si>
    <t>Расход на м²</t>
  </si>
  <si>
    <t>Цена за
кг</t>
  </si>
  <si>
    <t>Ведро</t>
  </si>
  <si>
    <t xml:space="preserve">Контактный клей                          </t>
  </si>
  <si>
    <t>0,5 кг</t>
  </si>
  <si>
    <t>Канистра</t>
  </si>
  <si>
    <t xml:space="preserve">Средство для финишной
обработки </t>
  </si>
  <si>
    <t>350 мл</t>
  </si>
  <si>
    <t>5л</t>
  </si>
  <si>
    <t>Ориетировочная стоимость работ*</t>
  </si>
  <si>
    <t>Стоимость работ за м2</t>
  </si>
  <si>
    <t>Плитка</t>
  </si>
  <si>
    <t>Обои</t>
  </si>
  <si>
    <t>Монолит</t>
  </si>
  <si>
    <t>Сложные фигуры</t>
  </si>
  <si>
    <t>Фреска                                                                                                                 
(экскюзивная работа)</t>
  </si>
  <si>
    <t>* стоимость работ зависит от выбранной бригады</t>
  </si>
  <si>
    <t>3.e) На декоративное покрытие SOLAR дополнительная скидка - 15%</t>
  </si>
  <si>
    <t xml:space="preserve">2.d) мраморная штукатурка Luxury </t>
  </si>
  <si>
    <t>Цена за 1 м2 с учетом скидки, руб.</t>
  </si>
  <si>
    <t>12,5 кг</t>
  </si>
  <si>
    <t>3,5 кг</t>
  </si>
  <si>
    <t>0,7 - 1,5 кг</t>
  </si>
  <si>
    <t>0,2 - 0,4 кг</t>
  </si>
  <si>
    <t>3.a) На мраморные штукатурки GOLD Mineral дополнительная скидки - 15%</t>
  </si>
  <si>
    <t xml:space="preserve">2.g) декоративные покрытия ТМ DECORAZZA </t>
  </si>
  <si>
    <r>
      <rPr>
        <b/>
        <sz val="14"/>
        <color indexed="60"/>
        <rFont val="Arial"/>
        <family val="2"/>
      </rPr>
      <t>ПРАЙС-ЛИСТ 
Декоративные материалы</t>
    </r>
    <r>
      <rPr>
        <b/>
        <sz val="14"/>
        <color indexed="60"/>
        <rFont val="Arial Cyr"/>
        <family val="0"/>
      </rPr>
      <t xml:space="preserve">
</t>
    </r>
    <r>
      <rPr>
        <b/>
        <sz val="14"/>
        <color indexed="60"/>
        <rFont val="Times New Roman"/>
        <family val="1"/>
      </rPr>
      <t>ТМ Cladstone</t>
    </r>
  </si>
  <si>
    <r>
      <t xml:space="preserve">Обои (для внутренних работ)
</t>
    </r>
    <r>
      <rPr>
        <sz val="10"/>
        <color indexed="60"/>
        <rFont val="Verdana"/>
        <family val="2"/>
      </rPr>
      <t>Размер: 2,70 м x 1,00 м х 1мм= 2,70 м²</t>
    </r>
  </si>
  <si>
    <r>
      <t xml:space="preserve">Плитка настенная
</t>
    </r>
    <r>
      <rPr>
        <sz val="10"/>
        <color indexed="60"/>
        <rFont val="Verdana"/>
        <family val="2"/>
      </rPr>
      <t xml:space="preserve">Размер:60 см x 30 см x 0,25 см
~10 штук в коробке = 1,8 м²
</t>
    </r>
  </si>
  <si>
    <r>
      <t xml:space="preserve">Сырье
</t>
    </r>
    <r>
      <rPr>
        <sz val="10"/>
        <color indexed="60"/>
        <rFont val="Verdana"/>
        <family val="2"/>
      </rPr>
      <t>Размер: 2,80 м x 1,10 м = 3,08 м²
Учитывается только 2,7 м²</t>
    </r>
  </si>
  <si>
    <t>2.f) декоративные материалы ТМ CLADSTONE</t>
  </si>
  <si>
    <t>3.g) На всю линейку PRORAB дополнительная скидка - 10%</t>
  </si>
  <si>
    <t>c 15 марта 2011</t>
  </si>
  <si>
    <t>3.h) На жидкие обои SILKCOAT дополнительная скидка - 10%</t>
  </si>
  <si>
    <r>
      <t xml:space="preserve">DECOSTONE </t>
    </r>
    <r>
      <rPr>
        <sz val="8"/>
        <rFont val="Arial"/>
        <family val="2"/>
      </rPr>
      <t>"короед"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крупный: расход 3,5-4,0 на 1м2
мелкий: расход 2,5-3,0 на 1м2</t>
    </r>
  </si>
  <si>
    <t>3.d) На краски ТМ Bayramix дополнительная скидка - 15%</t>
  </si>
  <si>
    <r>
      <t xml:space="preserve">Минераллит   </t>
    </r>
    <r>
      <rPr>
        <b/>
        <sz val="8"/>
        <rFont val="Arial Cyr"/>
        <family val="2"/>
      </rPr>
      <t xml:space="preserve">
</t>
    </r>
    <r>
      <rPr>
        <sz val="8"/>
        <rFont val="Arial Cyr"/>
        <family val="0"/>
      </rPr>
      <t>из отечественного мраморного гранулята</t>
    </r>
  </si>
  <si>
    <r>
      <t xml:space="preserve">ОПТИМА Роллерная штукатурка  
(аналог ROLLERDECO)
</t>
    </r>
    <r>
      <rPr>
        <sz val="8"/>
        <rFont val="Arial"/>
        <family val="2"/>
      </rPr>
      <t>крупнорельефная шуба</t>
    </r>
  </si>
  <si>
    <r>
      <t xml:space="preserve">ROLLERDECO
</t>
    </r>
    <r>
      <rPr>
        <sz val="8"/>
        <rFont val="Arial"/>
        <family val="2"/>
      </rPr>
      <t>мелкорельефная шуба</t>
    </r>
  </si>
  <si>
    <r>
      <t xml:space="preserve">ROLLERDECO XL
</t>
    </r>
    <r>
      <rPr>
        <sz val="8"/>
        <rFont val="Arial"/>
        <family val="2"/>
      </rPr>
      <t>крупнорельефная шуба</t>
    </r>
  </si>
  <si>
    <r>
      <t xml:space="preserve">SANDECO
</t>
    </r>
    <r>
      <rPr>
        <sz val="8"/>
        <rFont val="Arial"/>
        <family val="2"/>
      </rPr>
      <t>краска с эффектом песка</t>
    </r>
  </si>
  <si>
    <t>Краска моющаяся 
для внутренних работ</t>
  </si>
  <si>
    <r>
      <t xml:space="preserve">Краска для внутренних работ
</t>
    </r>
  </si>
  <si>
    <r>
      <t xml:space="preserve">ОПТИМА Краска для стен и потолков 
</t>
    </r>
  </si>
  <si>
    <r>
      <t xml:space="preserve">Краска для фасадных работ 
</t>
    </r>
  </si>
  <si>
    <r>
      <t xml:space="preserve">ОПТИМА Краска для фасадных работ 
</t>
    </r>
  </si>
  <si>
    <r>
      <t xml:space="preserve">Краска для потолка СУПЕРБЕЛАЯ
</t>
    </r>
  </si>
  <si>
    <r>
      <t xml:space="preserve">Краска для фасадных работ (БАЗА С)
</t>
    </r>
  </si>
  <si>
    <r>
      <t xml:space="preserve">Краска для внутренних работ (БАЗА С)
</t>
    </r>
  </si>
  <si>
    <r>
      <t xml:space="preserve">Грунт укрывающий 
</t>
    </r>
    <r>
      <rPr>
        <sz val="8"/>
        <rFont val="Arial"/>
        <family val="2"/>
      </rPr>
      <t xml:space="preserve">с кварцевым наполнителем </t>
    </r>
  </si>
  <si>
    <r>
      <t>Грунт укрепляющий  глубокого проникновения</t>
    </r>
  </si>
  <si>
    <r>
      <t>ОПТИМА Грунт укрепляющий  глубокого проникновения</t>
    </r>
  </si>
  <si>
    <r>
      <t xml:space="preserve">Грунт -Концентрат  
ГИДРОСТОП укрепляющий 
</t>
    </r>
    <r>
      <rPr>
        <sz val="8"/>
        <rFont val="Arial"/>
        <family val="2"/>
      </rPr>
      <t>для наружных и внутренних работ</t>
    </r>
  </si>
  <si>
    <r>
      <t xml:space="preserve">Шпатлевка Отделочная 
</t>
    </r>
  </si>
  <si>
    <t>МАТЕРИАЛЫ ПО ДЕРЕВУ</t>
  </si>
  <si>
    <t>Пропитка ЭКОБИО</t>
  </si>
  <si>
    <t>Пропитка ОГНЕБИОЩИТ</t>
  </si>
  <si>
    <t>0,2 - 0,6 кг</t>
  </si>
  <si>
    <t>Пропитка ТОНИРУЮЩАЯ</t>
  </si>
  <si>
    <r>
      <t xml:space="preserve">Лак защитно-декоративный (глянцевый)
</t>
    </r>
  </si>
  <si>
    <r>
      <t xml:space="preserve">Лак защитно-декоративный 
(матовый)
</t>
    </r>
  </si>
  <si>
    <t>МАТЕРИАЛЫ ПО КАМНЮ</t>
  </si>
  <si>
    <t>Пропитка Естественный камень</t>
  </si>
  <si>
    <t>Пропитка Мокрый камень</t>
  </si>
  <si>
    <r>
      <t xml:space="preserve">ПВА клей Универсальный
</t>
    </r>
  </si>
  <si>
    <r>
      <t xml:space="preserve">ПВА клей Строительный
</t>
    </r>
  </si>
  <si>
    <r>
      <t xml:space="preserve">Клей КС
</t>
    </r>
  </si>
  <si>
    <r>
      <t xml:space="preserve">Клей для стеклообоев
</t>
    </r>
  </si>
  <si>
    <r>
      <t xml:space="preserve">Клей для потолочных плит 
(стиропоровых покрытий)
</t>
    </r>
  </si>
  <si>
    <t>email: info@cladstone.ru</t>
  </si>
  <si>
    <t>3.f) На декоративные покрытия DECORAZZA дополнительная скидка - 15%</t>
  </si>
  <si>
    <t xml:space="preserve"> г.Москва, Строительная ярмарка "Славянский Мир", 41 км МКАД, пересечение Калужского шоссе и МКАД, пав. 219</t>
  </si>
  <si>
    <t>Тел./факс: (495) 228-13-02, 8(926)159-14-31, 8(916)296-22-45, 8(903)662-52-41</t>
  </si>
  <si>
    <t>email: terra-kolor@yandex.ru, http:// www.terra-kolor.narod.ru</t>
  </si>
  <si>
    <t>** возможна колеровка фактурных покрытий</t>
  </si>
  <si>
    <t>Декоративная штукатурка на основе цветной мраморной крошки средняя фрак. 0,7-1,2 мм</t>
  </si>
  <si>
    <t>Акриловая декоративная штукатурка, с кварцевым наполнителем</t>
  </si>
  <si>
    <t>Декоративная штукатурка на основе акриловой дисперсии с кварцевым наполнителем</t>
  </si>
  <si>
    <t>Декоративное покрытие, типа "шуба", на акриловой основе с кварцем крупной фракции.</t>
  </si>
  <si>
    <t>Структурное декоративное покрытие "Короед", Размер фракции 2,5-3,5 определяет величину рисунка, толщину слоя и, соответственно, расход. Чем больше фракция "Короеда", тем больше расход материала.</t>
  </si>
  <si>
    <t>Сополимерная акриловая влагостойкая краска на водной основе для внутренних работ.</t>
  </si>
  <si>
    <t>Акриловая краска для внутренних работ для стен и потолков</t>
  </si>
  <si>
    <t>Краска для внутренних работ (стены и потолки) на акриловой основе - Эконом.</t>
  </si>
  <si>
    <t>Акриловая фасадная краска. Матовая белая. Наносится валиком, кистью или краскопультом.</t>
  </si>
  <si>
    <t>Фасадная акриловая краска эконом вариант.</t>
  </si>
  <si>
    <t>Высокоукрывистая потолочная акриловая краска с высокой степенью белизны.</t>
  </si>
  <si>
    <t>Фасадная краска на акриловой основе, предназначенная для колеровки в насыщенные тона.</t>
  </si>
  <si>
    <t>Акриловая сополимерная краска для интерьерных работ для колеровки в темные цвета</t>
  </si>
  <si>
    <t>Грунтовка с кварцевым песком, предназначенная для подготовки поверхности под нанесение декоративных штукатурок.</t>
  </si>
  <si>
    <t>Акриловая глубокопроникающая грунтовка. Обеспылевает поверхность, улучшает склеивание слоев финишных материалов - крвски, шпатлевки, штукатурки.</t>
  </si>
  <si>
    <t>Глубокопроникающий акриловый грунт. Эконом вариант.</t>
  </si>
  <si>
    <t>Концентрированный грунт для проблемных поверхностей. Создает стойкий химический барьер наносимой поверхности.
Допускается разбавление 1:10</t>
  </si>
  <si>
    <t>Готовая финишная шпаклевка для ответственных работ. Удобная в работе. Для интерьеров.</t>
  </si>
  <si>
    <t>Антисептическая биоцидная защитная пропитка для деревянных сооружений.</t>
  </si>
  <si>
    <t>Защищает древесину от биологиского поражения и воспламенения.</t>
  </si>
  <si>
    <t>Обеспечивает долговременную биологическую защиту древесины и придает красивый декоративный вид.</t>
  </si>
  <si>
    <t>Создает долговременную бесцветную защитную глянцевую пленку на поверхности дерева. Эластичен, прочный, паропроницаемый. Не меняет цвет дерева. Возможна колеровка</t>
  </si>
  <si>
    <t>Создает прозрачную долговечную матовую пленку на деревянных поверхностях. Колеруется в разные цвета.</t>
  </si>
  <si>
    <t>Защитная пропитка для природного и искусственного камня</t>
  </si>
  <si>
    <t>Защищает камень, кирпич, бетон от разрушительных механических и природных воздействий.</t>
  </si>
  <si>
    <t>Клей универсального назначения. ПВА может применяться для склеивания различных строительных материалов, в том числе и добавления в строительные растворы.</t>
  </si>
  <si>
    <t>Многоцелевой строительный клей. Сфера применения от наклеивания обоев до добавления в краски.</t>
  </si>
  <si>
    <t>Клей универсального применения. Часто используется для напольных покрытий, паркет, линолеум, плитка.</t>
  </si>
  <si>
    <t>Очень удобный для приклеивания стеклообоев. А так же подходит для всех типов тяжелых обоев. Значительно выигрывает в качестве работы и конечного результата по сравнению с любым подобным сухим клеем.</t>
  </si>
  <si>
    <t>Хорошо приклеивает различные виды декоративных потолочных плит.</t>
  </si>
  <si>
    <t>Акриловые краски и штукатурки серии "Прораб" отличаются от аналогичных высоким качеством и сравнительно низкой ценой. Оптимальное сочетание цены и качества.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</si>
</sst>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_ ;\-#,##0.000\ "/>
    <numFmt numFmtId="173" formatCode="#,##0.00_ ;\-#,##0.00\ "/>
    <numFmt numFmtId="174" formatCode="_-* #,##0.0_р_._-;\-* #,##0.0_р_._-;_-* &quot;-&quot;?_р_._-;_-@_-"/>
    <numFmt numFmtId="175" formatCode="#,##0.0_р_."/>
    <numFmt numFmtId="176" formatCode="_-* #,##0.00_р_._-;\-* #,##0.00_р_._-;_-* &quot;-&quot;?_р_._-;_-@_-"/>
    <numFmt numFmtId="177" formatCode="_-* #,##0.000_р_._-;\-* #,##0.000_р_._-;_-* &quot;-&quot;?_р_._-;_-@_-"/>
    <numFmt numFmtId="178" formatCode="#,##0.00_р_."/>
    <numFmt numFmtId="179" formatCode="_-* #,##0.000_р_._-;\-* #,##0.000_р_._-;_-* &quot;-&quot;??_р_._-;_-@_-"/>
    <numFmt numFmtId="180" formatCode="_-* #,##0.0_р_._-;\-* #,##0.0_р_._-;_-* &quot;-&quot;??_р_._-;_-@_-"/>
    <numFmt numFmtId="181" formatCode="0.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&quot;р.&quot;"/>
    <numFmt numFmtId="189" formatCode="#,##0.0&quot;р.&quot;"/>
    <numFmt numFmtId="190" formatCode="_-* #,##0.0&quot;р.&quot;_-;\-* #,##0.0&quot;р.&quot;_-;_-* &quot;-&quot;?&quot;р.&quot;_-;_-@_-"/>
    <numFmt numFmtId="191" formatCode="_-* #,##0.0&quot;р.&quot;_-;\-* #,##0.0&quot;р.&quot;_-;_-* &quot;-&quot;??&quot;р.&quot;_-;_-@_-"/>
    <numFmt numFmtId="192" formatCode="_-* #,##0&quot;р.&quot;_-;\-* #,##0&quot;р.&quot;_-;_-* &quot;-&quot;??&quot;р.&quot;_-;_-@_-"/>
    <numFmt numFmtId="193" formatCode="0.0000"/>
    <numFmt numFmtId="194" formatCode="0.0%"/>
    <numFmt numFmtId="195" formatCode="_-* #,##0&quot;р.&quot;_-;\-* #,##0&quot;р.&quot;_-;_-* &quot;-&quot;?&quot;р.&quot;_-;_-@_-"/>
    <numFmt numFmtId="196" formatCode="_-* #,##0.00&quot;р.&quot;_-;\-* #,##0.00&quot;р.&quot;_-;_-* &quot;-&quot;?&quot;р.&quot;_-;_-@_-"/>
    <numFmt numFmtId="197" formatCode="_-* #,##0.000&quot;р.&quot;_-;\-* #,##0.000&quot;р.&quot;_-;_-* &quot;-&quot;?&quot;р.&quot;_-;_-@_-"/>
    <numFmt numFmtId="198" formatCode="_-* #,##0.0000&quot;р.&quot;_-;\-* #,##0.0000&quot;р.&quot;_-;_-* &quot;-&quot;?&quot;р.&quot;_-;_-@_-"/>
    <numFmt numFmtId="199" formatCode="#,##0.00&quot;р.&quot;"/>
    <numFmt numFmtId="200" formatCode="#,##0.0"/>
    <numFmt numFmtId="201" formatCode="#,##0.0_ ;\-#,##0.0\ "/>
    <numFmt numFmtId="202" formatCode="_-* #,##0_р_._-;\-* #,##0_р_._-;_-* &quot;-&quot;??_р_._-;_-@_-"/>
    <numFmt numFmtId="203" formatCode="_([$€]* #,##0.00_);_([$€]* \(#,##0.00\);_([$€]* &quot;-&quot;??_);_(@_)"/>
    <numFmt numFmtId="204" formatCode="#,##0\ &quot;Pts&quot;;[Red]\-#,##0\ &quot;Pts&quot;"/>
    <numFmt numFmtId="205" formatCode="General_)"/>
    <numFmt numFmtId="206" formatCode="#,##0\ &quot;DM&quot;;[Red]\-#,##0\ &quot;DM&quot;"/>
    <numFmt numFmtId="207" formatCode="_-* #,##0\ &quot;DM&quot;_-;\-* #,##0\ &quot;DM&quot;_-;_-* &quot;-&quot;\ &quot;DM&quot;_-;_-@_-"/>
    <numFmt numFmtId="208" formatCode="#,##0&quot; DM&quot;;[Red]\-#,##0&quot; DM&quot;"/>
    <numFmt numFmtId="209" formatCode="_-* #,##0&quot;?.&quot;_-;\-* #,##0&quot;?.&quot;_-;_-* &quot;-&quot;&quot;?.&quot;_-;_-@_-"/>
    <numFmt numFmtId="210" formatCode="_-* #,##0&quot;ð.&quot;_-;\-* #,##0&quot;ð.&quot;_-;_-* &quot;-&quot;&quot;ð.&quot;_-;_-@_-"/>
    <numFmt numFmtId="211" formatCode="_-* #,##0.00\ &quot;DM&quot;_-;\-* #,##0.00\ &quot;DM&quot;_-;_-* &quot;-&quot;??\ &quot;DM&quot;_-;_-@_-"/>
    <numFmt numFmtId="212" formatCode="#,##0.00&quot; DM&quot;;[Red]\-#,##0.00&quot; DM&quot;"/>
    <numFmt numFmtId="213" formatCode="#,##0.00\ &quot;DM&quot;;[Red]\-#,##0.00\ &quot;DM&quot;"/>
    <numFmt numFmtId="214" formatCode="_-* #,##0.00&quot;?.&quot;_-;\-* #,##0.00&quot;?.&quot;_-;_-* &quot;-&quot;??&quot;?.&quot;_-;_-@_-"/>
    <numFmt numFmtId="215" formatCode="_-* #,##0.00&quot;ð.&quot;_-;\-* #,##0.00&quot;ð.&quot;_-;_-* &quot;-&quot;??&quot;ð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0.00000000"/>
    <numFmt numFmtId="219" formatCode="0.0000000"/>
    <numFmt numFmtId="220" formatCode="0.000000"/>
    <numFmt numFmtId="221" formatCode="0.00000"/>
    <numFmt numFmtId="222" formatCode="0.000%"/>
    <numFmt numFmtId="223" formatCode="_-* #,##0.0&quot;р.&quot;_-;\-* #,##0.0&quot;р.&quot;_-;_-* &quot;-&quot;&quot;р.&quot;_-;_-@_-"/>
    <numFmt numFmtId="224" formatCode="_-* #,##0.00&quot;р.&quot;_-;\-* #,##0.00&quot;р.&quot;_-;_-* &quot;-&quot;&quot;р.&quot;_-;_-@_-"/>
    <numFmt numFmtId="225" formatCode="_-* #,##0.000&quot;р.&quot;_-;\-* #,##0.000&quot;р.&quot;_-;_-* &quot;-&quot;&quot;р.&quot;_-;_-@_-"/>
    <numFmt numFmtId="226" formatCode="_-* #,##0.000&quot;р.&quot;_-;\-* #,##0.000&quot;р.&quot;_-;_-* &quot;-&quot;???&quot;р.&quot;_-;_-@_-"/>
    <numFmt numFmtId="227" formatCode="#,##0&quot;р.&quot;;[Red]#,##0&quot;р.&quot;"/>
  </numFmts>
  <fonts count="103">
    <font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7"/>
      <name val="Arial"/>
      <family val="2"/>
    </font>
    <font>
      <b/>
      <sz val="9"/>
      <name val="Arial Cyr"/>
      <family val="2"/>
    </font>
    <font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62"/>
      <name val="Arial Cyr"/>
      <family val="2"/>
    </font>
    <font>
      <sz val="11"/>
      <name val="Arial"/>
      <family val="2"/>
    </font>
    <font>
      <b/>
      <sz val="12"/>
      <color indexed="62"/>
      <name val="Arial Cyr"/>
      <family val="2"/>
    </font>
    <font>
      <b/>
      <sz val="16"/>
      <name val="Arial Cyr"/>
      <family val="2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Pragmatica"/>
      <family val="0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name val="Helv"/>
      <family val="0"/>
    </font>
    <font>
      <b/>
      <sz val="8"/>
      <name val="TypeTimes"/>
      <family val="0"/>
    </font>
    <font>
      <sz val="10"/>
      <name val="NewtonCTT"/>
      <family val="0"/>
    </font>
    <font>
      <b/>
      <u val="single"/>
      <sz val="14"/>
      <color indexed="10"/>
      <name val="Arial Cyr"/>
      <family val="0"/>
    </font>
    <font>
      <u val="single"/>
      <sz val="20"/>
      <color indexed="10"/>
      <name val="Arial Cyr"/>
      <family val="0"/>
    </font>
    <font>
      <sz val="20"/>
      <name val="Arial Cyr"/>
      <family val="0"/>
    </font>
    <font>
      <b/>
      <sz val="8"/>
      <color indexed="10"/>
      <name val="Arial Cyr"/>
      <family val="2"/>
    </font>
    <font>
      <b/>
      <sz val="8"/>
      <color indexed="56"/>
      <name val="Arial Cyr"/>
      <family val="2"/>
    </font>
    <font>
      <sz val="10"/>
      <color indexed="9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color indexed="60"/>
      <name val="Arial Cyr"/>
      <family val="0"/>
    </font>
    <font>
      <b/>
      <sz val="14"/>
      <color indexed="60"/>
      <name val="Arial"/>
      <family val="2"/>
    </font>
    <font>
      <b/>
      <sz val="14"/>
      <color indexed="60"/>
      <name val="Times New Roman"/>
      <family val="1"/>
    </font>
    <font>
      <sz val="10"/>
      <color indexed="60"/>
      <name val="Verdana"/>
      <family val="2"/>
    </font>
    <font>
      <b/>
      <sz val="12"/>
      <color indexed="36"/>
      <name val="Arial Cyr"/>
      <family val="2"/>
    </font>
    <font>
      <b/>
      <sz val="12"/>
      <color indexed="16"/>
      <name val="Arial Cyr"/>
      <family val="0"/>
    </font>
    <font>
      <b/>
      <sz val="10"/>
      <color indexed="10"/>
      <name val="Arial Cyr"/>
      <family val="0"/>
    </font>
    <font>
      <sz val="10"/>
      <color indexed="60"/>
      <name val="Arial"/>
      <family val="2"/>
    </font>
    <font>
      <b/>
      <sz val="12"/>
      <color indexed="60"/>
      <name val="Arial Cyr"/>
      <family val="0"/>
    </font>
    <font>
      <sz val="10"/>
      <color indexed="60"/>
      <name val="Arial Cyr"/>
      <family val="0"/>
    </font>
    <font>
      <b/>
      <sz val="10"/>
      <color indexed="60"/>
      <name val="Verdana"/>
      <family val="2"/>
    </font>
    <font>
      <b/>
      <sz val="10"/>
      <color indexed="60"/>
      <name val="Arial Cyr"/>
      <family val="0"/>
    </font>
    <font>
      <b/>
      <sz val="10"/>
      <color indexed="60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Cyr"/>
      <family val="0"/>
    </font>
    <font>
      <b/>
      <sz val="11"/>
      <color indexed="10"/>
      <name val="Arial Cyr"/>
      <family val="0"/>
    </font>
    <font>
      <b/>
      <sz val="16"/>
      <color indexed="9"/>
      <name val="Arial Cyr"/>
      <family val="0"/>
    </font>
    <font>
      <sz val="12"/>
      <color indexed="9"/>
      <name val="Arial Cyr"/>
      <family val="0"/>
    </font>
    <font>
      <sz val="9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30" fillId="20" borderId="1" applyNumberFormat="0" applyFont="0" applyBorder="0" applyAlignment="0" applyProtection="0"/>
    <xf numFmtId="0" fontId="6" fillId="21" borderId="2">
      <alignment horizontal="centerContinuous"/>
      <protection/>
    </xf>
    <xf numFmtId="0" fontId="6" fillId="22" borderId="2">
      <alignment horizontal="centerContinuous"/>
      <protection/>
    </xf>
    <xf numFmtId="0" fontId="6" fillId="23" borderId="2">
      <alignment horizontal="centerContinuous"/>
      <protection/>
    </xf>
    <xf numFmtId="203" fontId="0" fillId="0" borderId="0" applyFont="0" applyFill="0" applyBorder="0" applyAlignment="0" applyProtection="0"/>
    <xf numFmtId="0" fontId="6" fillId="24" borderId="2">
      <alignment horizontal="centerContinuous"/>
      <protection/>
    </xf>
    <xf numFmtId="204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0" fontId="6" fillId="0" borderId="0">
      <alignment/>
      <protection/>
    </xf>
    <xf numFmtId="9" fontId="32" fillId="0" borderId="0" applyFont="0" applyFill="0" applyProtection="0">
      <alignment/>
    </xf>
    <xf numFmtId="0" fontId="6" fillId="25" borderId="2">
      <alignment horizontal="centerContinuous"/>
      <protection/>
    </xf>
    <xf numFmtId="0" fontId="6" fillId="0" borderId="0">
      <alignment/>
      <protection/>
    </xf>
    <xf numFmtId="205" fontId="33" fillId="0" borderId="3">
      <alignment/>
      <protection/>
    </xf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8" fontId="32" fillId="0" borderId="0" applyFont="0" applyFill="0" applyProtection="0">
      <alignment/>
    </xf>
    <xf numFmtId="208" fontId="32" fillId="0" borderId="0" applyFont="0" applyFill="0" applyProtection="0">
      <alignment/>
    </xf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32" fillId="0" borderId="0" applyFont="0" applyFill="0" applyProtection="0">
      <alignment/>
    </xf>
    <xf numFmtId="208" fontId="32" fillId="0" borderId="0" applyFont="0" applyFill="0" applyProtection="0">
      <alignment/>
    </xf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2" fillId="0" borderId="0" applyFont="0" applyFill="0" applyProtection="0">
      <alignment/>
    </xf>
    <xf numFmtId="212" fontId="32" fillId="0" borderId="0" applyFont="0" applyFill="0" applyProtection="0">
      <alignment/>
    </xf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32" fillId="0" borderId="0" applyFont="0" applyFill="0" applyProtection="0">
      <alignment/>
    </xf>
    <xf numFmtId="212" fontId="32" fillId="0" borderId="0" applyFont="0" applyFill="0" applyProtection="0">
      <alignment/>
    </xf>
    <xf numFmtId="0" fontId="6" fillId="26" borderId="2">
      <alignment horizontal="centerContinuous"/>
      <protection/>
    </xf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3" borderId="4" applyNumberFormat="0" applyAlignment="0" applyProtection="0"/>
    <xf numFmtId="0" fontId="86" fillId="34" borderId="5" applyNumberFormat="0" applyAlignment="0" applyProtection="0"/>
    <xf numFmtId="0" fontId="87" fillId="34" borderId="4" applyNumberFormat="0" applyAlignment="0" applyProtection="0"/>
    <xf numFmtId="0" fontId="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>
      <alignment horizontal="centerContinuous" vertical="center"/>
      <protection/>
    </xf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93" fillId="35" borderId="10" applyNumberFormat="0" applyAlignment="0" applyProtection="0"/>
    <xf numFmtId="0" fontId="94" fillId="0" borderId="0" applyNumberFormat="0" applyFill="0" applyBorder="0" applyAlignment="0" applyProtection="0"/>
    <xf numFmtId="0" fontId="95" fillId="36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 horizontal="left"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37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12" applyNumberFormat="0" applyFill="0" applyAlignment="0" applyProtection="0"/>
    <xf numFmtId="0" fontId="34" fillId="0" borderId="0">
      <alignment/>
      <protection/>
    </xf>
    <xf numFmtId="0" fontId="99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3" fontId="36" fillId="0" borderId="3" applyFont="0" applyFill="0" applyBorder="0" applyAlignment="0" applyProtection="0"/>
    <xf numFmtId="217" fontId="0" fillId="0" borderId="0" applyFont="0" applyFill="0" applyBorder="0" applyAlignment="0" applyProtection="0"/>
    <xf numFmtId="0" fontId="30" fillId="0" borderId="3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0" fillId="39" borderId="0" applyNumberFormat="0" applyBorder="0" applyAlignment="0" applyProtection="0"/>
  </cellStyleXfs>
  <cellXfs count="21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182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0" fontId="19" fillId="4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49" fontId="22" fillId="0" borderId="0" xfId="349" applyNumberFormat="1" applyFont="1" applyAlignment="1">
      <alignment horizontal="right"/>
      <protection/>
    </xf>
    <xf numFmtId="0" fontId="9" fillId="4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21" fillId="24" borderId="13" xfId="0" applyFont="1" applyFill="1" applyBorder="1" applyAlignment="1">
      <alignment horizontal="centerContinuous" vertical="center"/>
    </xf>
    <xf numFmtId="0" fontId="14" fillId="24" borderId="14" xfId="0" applyFont="1" applyFill="1" applyBorder="1" applyAlignment="1">
      <alignment horizontal="centerContinuous" vertical="center"/>
    </xf>
    <xf numFmtId="0" fontId="17" fillId="24" borderId="14" xfId="0" applyFont="1" applyFill="1" applyBorder="1" applyAlignment="1">
      <alignment horizontal="centerContinuous" vertical="center"/>
    </xf>
    <xf numFmtId="0" fontId="14" fillId="24" borderId="15" xfId="0" applyFont="1" applyFill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/>
    </xf>
    <xf numFmtId="0" fontId="20" fillId="0" borderId="2" xfId="0" applyFont="1" applyFill="1" applyBorder="1" applyAlignment="1">
      <alignment vertical="center" wrapText="1"/>
    </xf>
    <xf numFmtId="3" fontId="6" fillId="0" borderId="3" xfId="346" applyNumberFormat="1" applyBorder="1" applyAlignment="1">
      <alignment horizontal="center"/>
      <protection/>
    </xf>
    <xf numFmtId="0" fontId="6" fillId="0" borderId="0" xfId="346" applyBorder="1" applyAlignment="1">
      <alignment horizontal="center"/>
      <protection/>
    </xf>
    <xf numFmtId="0" fontId="6" fillId="0" borderId="0" xfId="346" applyAlignment="1">
      <alignment/>
      <protection/>
    </xf>
    <xf numFmtId="44" fontId="11" fillId="0" borderId="3" xfId="334" applyFont="1" applyBorder="1" applyAlignment="1">
      <alignment horizontal="center" vertical="center" wrapText="1"/>
    </xf>
    <xf numFmtId="44" fontId="11" fillId="40" borderId="3" xfId="334" applyFont="1" applyFill="1" applyBorder="1" applyAlignment="1">
      <alignment horizontal="center" vertical="center" wrapText="1"/>
    </xf>
    <xf numFmtId="0" fontId="11" fillId="4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182" fontId="19" fillId="0" borderId="16" xfId="0" applyNumberFormat="1" applyFont="1" applyFill="1" applyBorder="1" applyAlignment="1">
      <alignment horizontal="center" vertical="center" wrapText="1"/>
    </xf>
    <xf numFmtId="1" fontId="27" fillId="0" borderId="0" xfId="350" applyNumberFormat="1" applyFont="1" applyAlignment="1">
      <alignment/>
      <protection/>
    </xf>
    <xf numFmtId="1" fontId="13" fillId="0" borderId="0" xfId="350" applyNumberFormat="1" applyFont="1" applyAlignment="1">
      <alignment/>
      <protection/>
    </xf>
    <xf numFmtId="1" fontId="28" fillId="0" borderId="0" xfId="350" applyNumberFormat="1" applyFont="1" applyAlignment="1">
      <alignment horizontal="center"/>
      <protection/>
    </xf>
    <xf numFmtId="1" fontId="0" fillId="0" borderId="0" xfId="350" applyNumberFormat="1">
      <alignment/>
      <protection/>
    </xf>
    <xf numFmtId="1" fontId="11" fillId="0" borderId="0" xfId="350" applyNumberFormat="1" applyFont="1" applyAlignment="1">
      <alignment/>
      <protection/>
    </xf>
    <xf numFmtId="1" fontId="11" fillId="0" borderId="0" xfId="350" applyNumberFormat="1" applyFont="1" applyAlignment="1">
      <alignment horizontal="center"/>
      <protection/>
    </xf>
    <xf numFmtId="1" fontId="0" fillId="0" borderId="0" xfId="350" applyNumberFormat="1" applyFont="1">
      <alignment/>
      <protection/>
    </xf>
    <xf numFmtId="1" fontId="16" fillId="0" borderId="0" xfId="350" applyNumberFormat="1" applyFont="1">
      <alignment/>
      <protection/>
    </xf>
    <xf numFmtId="182" fontId="11" fillId="0" borderId="0" xfId="350" applyNumberFormat="1" applyFont="1" applyAlignment="1">
      <alignment horizontal="center"/>
      <protection/>
    </xf>
    <xf numFmtId="2" fontId="0" fillId="0" borderId="0" xfId="350" applyNumberFormat="1">
      <alignment/>
      <protection/>
    </xf>
    <xf numFmtId="44" fontId="6" fillId="0" borderId="0" xfId="334" applyFont="1" applyFill="1" applyAlignment="1">
      <alignment/>
    </xf>
    <xf numFmtId="0" fontId="39" fillId="0" borderId="0" xfId="350" applyFont="1" applyFill="1" applyAlignment="1">
      <alignment/>
      <protection/>
    </xf>
    <xf numFmtId="0" fontId="0" fillId="0" borderId="0" xfId="350">
      <alignment/>
      <protection/>
    </xf>
    <xf numFmtId="1" fontId="40" fillId="0" borderId="0" xfId="350" applyNumberFormat="1" applyFont="1" applyAlignment="1">
      <alignment/>
      <protection/>
    </xf>
    <xf numFmtId="10" fontId="6" fillId="0" borderId="3" xfId="357" applyNumberFormat="1" applyFont="1" applyBorder="1" applyAlignment="1">
      <alignment horizontal="center"/>
    </xf>
    <xf numFmtId="3" fontId="6" fillId="0" borderId="0" xfId="346" applyNumberFormat="1" applyBorder="1" applyAlignment="1">
      <alignment horizontal="center"/>
      <protection/>
    </xf>
    <xf numFmtId="188" fontId="0" fillId="0" borderId="0" xfId="350" applyNumberFormat="1" applyFill="1" applyBorder="1" applyAlignment="1">
      <alignment horizontal="center"/>
      <protection/>
    </xf>
    <xf numFmtId="10" fontId="0" fillId="0" borderId="0" xfId="350" applyNumberFormat="1" applyFill="1" applyBorder="1" applyAlignment="1">
      <alignment horizontal="center"/>
      <protection/>
    </xf>
    <xf numFmtId="0" fontId="0" fillId="0" borderId="0" xfId="350" applyFill="1" applyBorder="1" applyAlignment="1">
      <alignment horizontal="center"/>
      <protection/>
    </xf>
    <xf numFmtId="0" fontId="0" fillId="0" borderId="0" xfId="350" applyFont="1" applyAlignment="1">
      <alignment horizontal="center"/>
      <protection/>
    </xf>
    <xf numFmtId="1" fontId="25" fillId="0" borderId="0" xfId="350" applyNumberFormat="1" applyFont="1">
      <alignment/>
      <protection/>
    </xf>
    <xf numFmtId="1" fontId="26" fillId="0" borderId="0" xfId="350" applyNumberFormat="1" applyFont="1">
      <alignment/>
      <protection/>
    </xf>
    <xf numFmtId="49" fontId="24" fillId="0" borderId="0" xfId="350" applyNumberFormat="1" applyFont="1" applyAlignment="1">
      <alignment/>
      <protection/>
    </xf>
    <xf numFmtId="0" fontId="16" fillId="41" borderId="3" xfId="350" applyFont="1" applyFill="1" applyBorder="1" applyAlignment="1">
      <alignment horizontal="center"/>
      <protection/>
    </xf>
    <xf numFmtId="2" fontId="0" fillId="0" borderId="0" xfId="350" applyNumberFormat="1" applyFont="1">
      <alignment/>
      <protection/>
    </xf>
    <xf numFmtId="3" fontId="0" fillId="0" borderId="3" xfId="350" applyNumberFormat="1" applyBorder="1" applyAlignment="1">
      <alignment horizontal="center"/>
      <protection/>
    </xf>
    <xf numFmtId="10" fontId="0" fillId="0" borderId="3" xfId="350" applyNumberFormat="1" applyBorder="1" applyAlignment="1">
      <alignment horizontal="center"/>
      <protection/>
    </xf>
    <xf numFmtId="3" fontId="0" fillId="0" borderId="3" xfId="350" applyNumberFormat="1" applyFill="1" applyBorder="1" applyAlignment="1">
      <alignment horizontal="center"/>
      <protection/>
    </xf>
    <xf numFmtId="10" fontId="0" fillId="0" borderId="3" xfId="350" applyNumberFormat="1" applyFill="1" applyBorder="1" applyAlignment="1">
      <alignment horizontal="center"/>
      <protection/>
    </xf>
    <xf numFmtId="3" fontId="0" fillId="0" borderId="0" xfId="350" applyNumberFormat="1" applyBorder="1" applyAlignment="1">
      <alignment horizontal="center"/>
      <protection/>
    </xf>
    <xf numFmtId="3" fontId="0" fillId="0" borderId="0" xfId="350" applyNumberFormat="1" applyFont="1" applyBorder="1" applyAlignment="1">
      <alignment horizontal="center"/>
      <protection/>
    </xf>
    <xf numFmtId="10" fontId="0" fillId="0" borderId="0" xfId="350" applyNumberFormat="1" applyBorder="1" applyAlignment="1">
      <alignment horizontal="center"/>
      <protection/>
    </xf>
    <xf numFmtId="1" fontId="38" fillId="0" borderId="0" xfId="350" applyNumberFormat="1" applyFont="1" applyBorder="1">
      <alignment/>
      <protection/>
    </xf>
    <xf numFmtId="0" fontId="0" fillId="0" borderId="0" xfId="350" applyFill="1" applyAlignment="1">
      <alignment/>
      <protection/>
    </xf>
    <xf numFmtId="188" fontId="0" fillId="0" borderId="0" xfId="350" applyNumberFormat="1" applyFont="1" applyFill="1" applyBorder="1" applyAlignment="1">
      <alignment horizontal="center"/>
      <protection/>
    </xf>
    <xf numFmtId="1" fontId="50" fillId="0" borderId="0" xfId="350" applyNumberFormat="1" applyFont="1" applyAlignment="1">
      <alignment/>
      <protection/>
    </xf>
    <xf numFmtId="1" fontId="41" fillId="0" borderId="0" xfId="350" applyNumberFormat="1" applyFont="1" applyAlignment="1">
      <alignment/>
      <protection/>
    </xf>
    <xf numFmtId="0" fontId="0" fillId="0" borderId="0" xfId="350" applyBorder="1" applyAlignment="1">
      <alignment horizontal="center"/>
      <protection/>
    </xf>
    <xf numFmtId="0" fontId="42" fillId="0" borderId="0" xfId="350" applyFont="1" applyBorder="1" applyAlignment="1">
      <alignment horizontal="center"/>
      <protection/>
    </xf>
    <xf numFmtId="3" fontId="0" fillId="0" borderId="0" xfId="350" applyNumberFormat="1" applyFill="1" applyBorder="1" applyAlignment="1">
      <alignment horizontal="center"/>
      <protection/>
    </xf>
    <xf numFmtId="0" fontId="51" fillId="0" borderId="0" xfId="350" applyFont="1">
      <alignment/>
      <protection/>
    </xf>
    <xf numFmtId="1" fontId="37" fillId="0" borderId="0" xfId="350" applyNumberFormat="1" applyFont="1" applyAlignment="1">
      <alignment/>
      <protection/>
    </xf>
    <xf numFmtId="1" fontId="37" fillId="0" borderId="0" xfId="350" applyNumberFormat="1" applyFont="1">
      <alignment/>
      <protection/>
    </xf>
    <xf numFmtId="42" fontId="16" fillId="0" borderId="3" xfId="0" applyNumberFormat="1" applyFont="1" applyBorder="1" applyAlignment="1">
      <alignment vertical="center"/>
    </xf>
    <xf numFmtId="44" fontId="3" fillId="0" borderId="0" xfId="334" applyFont="1" applyAlignment="1">
      <alignment/>
    </xf>
    <xf numFmtId="9" fontId="42" fillId="0" borderId="0" xfId="350" applyNumberFormat="1" applyFont="1">
      <alignment/>
      <protection/>
    </xf>
    <xf numFmtId="10" fontId="16" fillId="0" borderId="3" xfId="356" applyNumberFormat="1" applyFont="1" applyBorder="1" applyAlignment="1">
      <alignment horizontal="center" vertical="center"/>
    </xf>
    <xf numFmtId="10" fontId="52" fillId="0" borderId="3" xfId="356" applyNumberFormat="1" applyFont="1" applyBorder="1" applyAlignment="1">
      <alignment horizontal="center" vertical="center"/>
    </xf>
    <xf numFmtId="182" fontId="9" fillId="0" borderId="3" xfId="367" applyNumberFormat="1" applyFont="1" applyFill="1" applyBorder="1" applyAlignment="1">
      <alignment horizontal="center" vertical="center"/>
    </xf>
    <xf numFmtId="188" fontId="16" fillId="0" borderId="0" xfId="334" applyNumberFormat="1" applyFont="1" applyAlignment="1">
      <alignment horizontal="right"/>
    </xf>
    <xf numFmtId="0" fontId="44" fillId="0" borderId="0" xfId="0" applyFont="1" applyBorder="1" applyAlignment="1">
      <alignment horizontal="left" vertical="top" wrapText="1" inden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 vertical="top" wrapText="1" indent="1"/>
    </xf>
    <xf numFmtId="0" fontId="0" fillId="0" borderId="0" xfId="0" applyBorder="1" applyAlignment="1">
      <alignment vertical="top" wrapText="1" indent="1"/>
    </xf>
    <xf numFmtId="0" fontId="43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44" fillId="0" borderId="0" xfId="0" applyFont="1" applyAlignment="1">
      <alignment horizontal="left" vertical="top" wrapText="1" indent="1"/>
    </xf>
    <xf numFmtId="42" fontId="3" fillId="0" borderId="3" xfId="0" applyNumberFormat="1" applyFont="1" applyBorder="1" applyAlignment="1">
      <alignment vertical="center"/>
    </xf>
    <xf numFmtId="188" fontId="8" fillId="0" borderId="3" xfId="334" applyNumberFormat="1" applyFont="1" applyFill="1" applyBorder="1" applyAlignment="1">
      <alignment horizontal="right" vertical="center"/>
    </xf>
    <xf numFmtId="191" fontId="3" fillId="0" borderId="3" xfId="334" applyNumberFormat="1" applyFont="1" applyBorder="1" applyAlignment="1">
      <alignment horizontal="center" vertical="center"/>
    </xf>
    <xf numFmtId="191" fontId="9" fillId="0" borderId="3" xfId="334" applyNumberFormat="1" applyFont="1" applyFill="1" applyBorder="1" applyAlignment="1">
      <alignment horizontal="center" vertical="center"/>
    </xf>
    <xf numFmtId="182" fontId="9" fillId="0" borderId="17" xfId="367" applyNumberFormat="1" applyFont="1" applyFill="1" applyBorder="1" applyAlignment="1">
      <alignment horizontal="center" vertical="center"/>
    </xf>
    <xf numFmtId="182" fontId="9" fillId="0" borderId="16" xfId="367" applyNumberFormat="1" applyFont="1" applyFill="1" applyBorder="1" applyAlignment="1">
      <alignment horizontal="center" vertical="center"/>
    </xf>
    <xf numFmtId="42" fontId="3" fillId="0" borderId="3" xfId="334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91" fontId="1" fillId="0" borderId="3" xfId="334" applyNumberFormat="1" applyFont="1" applyBorder="1" applyAlignment="1">
      <alignment horizontal="center" vertical="center"/>
    </xf>
    <xf numFmtId="191" fontId="9" fillId="0" borderId="16" xfId="334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/>
    </xf>
    <xf numFmtId="191" fontId="3" fillId="0" borderId="17" xfId="334" applyNumberFormat="1" applyFont="1" applyBorder="1" applyAlignment="1">
      <alignment horizontal="center" vertical="center"/>
    </xf>
    <xf numFmtId="191" fontId="9" fillId="0" borderId="17" xfId="334" applyNumberFormat="1" applyFont="1" applyFill="1" applyBorder="1" applyAlignment="1">
      <alignment horizontal="center" vertical="center"/>
    </xf>
    <xf numFmtId="3" fontId="3" fillId="0" borderId="3" xfId="367" applyNumberFormat="1" applyFont="1" applyFill="1" applyBorder="1" applyAlignment="1">
      <alignment horizontal="center" vertical="center"/>
    </xf>
    <xf numFmtId="188" fontId="8" fillId="0" borderId="16" xfId="334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54" fillId="4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Border="1" applyAlignment="1">
      <alignment/>
    </xf>
    <xf numFmtId="0" fontId="54" fillId="40" borderId="2" xfId="0" applyFont="1" applyFill="1" applyBorder="1" applyAlignment="1">
      <alignment vertical="center" wrapText="1"/>
    </xf>
    <xf numFmtId="0" fontId="56" fillId="0" borderId="3" xfId="0" applyFont="1" applyBorder="1" applyAlignment="1">
      <alignment horizontal="center" vertical="center" wrapText="1"/>
    </xf>
    <xf numFmtId="227" fontId="57" fillId="0" borderId="3" xfId="334" applyNumberFormat="1" applyFont="1" applyBorder="1" applyAlignment="1">
      <alignment horizontal="center" vertical="center" wrapText="1"/>
    </xf>
    <xf numFmtId="227" fontId="58" fillId="0" borderId="3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88" fontId="57" fillId="0" borderId="0" xfId="334" applyNumberFormat="1" applyFont="1" applyAlignment="1">
      <alignment horizontal="right"/>
    </xf>
    <xf numFmtId="0" fontId="49" fillId="0" borderId="0" xfId="0" applyFont="1" applyBorder="1" applyAlignment="1">
      <alignment vertical="top"/>
    </xf>
    <xf numFmtId="0" fontId="49" fillId="0" borderId="0" xfId="0" applyFont="1" applyBorder="1" applyAlignment="1">
      <alignment horizontal="left" vertical="top" wrapText="1" indent="1"/>
    </xf>
    <xf numFmtId="0" fontId="49" fillId="0" borderId="0" xfId="0" applyFont="1" applyAlignment="1">
      <alignment horizontal="center" vertical="top" wrapText="1"/>
    </xf>
    <xf numFmtId="0" fontId="59" fillId="25" borderId="3" xfId="0" applyFont="1" applyFill="1" applyBorder="1" applyAlignment="1">
      <alignment horizontal="center" vertical="center" wrapText="1"/>
    </xf>
    <xf numFmtId="44" fontId="60" fillId="25" borderId="3" xfId="334" applyFont="1" applyFill="1" applyBorder="1" applyAlignment="1">
      <alignment horizontal="center" vertical="center" wrapText="1"/>
    </xf>
    <xf numFmtId="0" fontId="59" fillId="25" borderId="3" xfId="0" applyFont="1" applyFill="1" applyBorder="1" applyAlignment="1">
      <alignment vertical="center" wrapText="1"/>
    </xf>
    <xf numFmtId="0" fontId="60" fillId="25" borderId="3" xfId="0" applyFont="1" applyFill="1" applyBorder="1" applyAlignment="1">
      <alignment vertical="center" wrapText="1"/>
    </xf>
    <xf numFmtId="0" fontId="60" fillId="25" borderId="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vertical="center"/>
    </xf>
    <xf numFmtId="0" fontId="55" fillId="0" borderId="14" xfId="0" applyNumberFormat="1" applyFont="1" applyBorder="1" applyAlignment="1">
      <alignment vertical="center" wrapText="1"/>
    </xf>
    <xf numFmtId="0" fontId="56" fillId="0" borderId="3" xfId="0" applyFont="1" applyBorder="1" applyAlignment="1">
      <alignment horizontal="left" vertical="center" wrapText="1"/>
    </xf>
    <xf numFmtId="0" fontId="56" fillId="0" borderId="3" xfId="0" applyNumberFormat="1" applyFont="1" applyBorder="1" applyAlignment="1">
      <alignment horizontal="left" vertical="center" wrapText="1"/>
    </xf>
    <xf numFmtId="227" fontId="58" fillId="0" borderId="13" xfId="0" applyNumberFormat="1" applyFont="1" applyBorder="1" applyAlignment="1">
      <alignment vertical="center" wrapText="1"/>
    </xf>
    <xf numFmtId="0" fontId="60" fillId="25" borderId="13" xfId="0" applyFont="1" applyFill="1" applyBorder="1" applyAlignment="1">
      <alignment vertical="center" wrapText="1"/>
    </xf>
    <xf numFmtId="49" fontId="22" fillId="0" borderId="0" xfId="349" applyNumberFormat="1" applyFont="1" applyAlignment="1">
      <alignment horizontal="left"/>
      <protection/>
    </xf>
    <xf numFmtId="9" fontId="101" fillId="0" borderId="0" xfId="350" applyNumberFormat="1" applyFont="1">
      <alignment/>
      <protection/>
    </xf>
    <xf numFmtId="0" fontId="13" fillId="0" borderId="3" xfId="0" applyFont="1" applyBorder="1" applyAlignment="1">
      <alignment horizontal="left" vertical="center" wrapText="1"/>
    </xf>
    <xf numFmtId="188" fontId="8" fillId="0" borderId="0" xfId="334" applyNumberFormat="1" applyFont="1" applyFill="1" applyAlignment="1">
      <alignment horizontal="right"/>
    </xf>
    <xf numFmtId="189" fontId="6" fillId="0" borderId="0" xfId="334" applyNumberFormat="1" applyFont="1" applyFill="1" applyAlignment="1">
      <alignment horizontal="right"/>
    </xf>
    <xf numFmtId="44" fontId="0" fillId="0" borderId="0" xfId="334" applyFont="1" applyAlignment="1">
      <alignment/>
    </xf>
    <xf numFmtId="44" fontId="1" fillId="0" borderId="0" xfId="334" applyFont="1" applyBorder="1" applyAlignment="1">
      <alignment horizontal="center" vertical="center"/>
    </xf>
    <xf numFmtId="44" fontId="4" fillId="0" borderId="0" xfId="334" applyFont="1" applyAlignment="1">
      <alignment/>
    </xf>
    <xf numFmtId="0" fontId="64" fillId="0" borderId="0" xfId="0" applyFont="1" applyAlignment="1">
      <alignment horizontal="right"/>
    </xf>
    <xf numFmtId="0" fontId="3" fillId="0" borderId="3" xfId="0" applyFont="1" applyBorder="1" applyAlignment="1">
      <alignment horizontal="left" vertical="center" wrapText="1"/>
    </xf>
    <xf numFmtId="0" fontId="16" fillId="41" borderId="3" xfId="350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182" fontId="9" fillId="0" borderId="16" xfId="367" applyNumberFormat="1" applyFont="1" applyFill="1" applyBorder="1" applyAlignment="1">
      <alignment horizontal="center" vertical="center"/>
    </xf>
    <xf numFmtId="182" fontId="9" fillId="0" borderId="17" xfId="367" applyNumberFormat="1" applyFont="1" applyFill="1" applyBorder="1" applyAlignment="1">
      <alignment horizontal="center" vertical="center"/>
    </xf>
    <xf numFmtId="188" fontId="8" fillId="0" borderId="16" xfId="334" applyNumberFormat="1" applyFont="1" applyFill="1" applyBorder="1" applyAlignment="1">
      <alignment horizontal="right" vertical="center"/>
    </xf>
    <xf numFmtId="188" fontId="8" fillId="0" borderId="17" xfId="334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91" fontId="1" fillId="0" borderId="16" xfId="334" applyNumberFormat="1" applyFont="1" applyBorder="1" applyAlignment="1">
      <alignment horizontal="center" vertical="center"/>
    </xf>
    <xf numFmtId="191" fontId="1" fillId="0" borderId="17" xfId="334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182" fontId="9" fillId="0" borderId="1" xfId="367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9" fillId="40" borderId="16" xfId="0" applyFont="1" applyFill="1" applyBorder="1" applyAlignment="1">
      <alignment horizontal="center" vertical="center"/>
    </xf>
    <xf numFmtId="0" fontId="9" fillId="40" borderId="1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9" fontId="12" fillId="0" borderId="16" xfId="357" applyFont="1" applyFill="1" applyBorder="1" applyAlignment="1">
      <alignment horizontal="left" vertical="center" wrapText="1"/>
    </xf>
    <xf numFmtId="9" fontId="12" fillId="0" borderId="1" xfId="357" applyFont="1" applyFill="1" applyBorder="1" applyAlignment="1">
      <alignment horizontal="left" vertical="center" wrapText="1"/>
    </xf>
    <xf numFmtId="9" fontId="12" fillId="0" borderId="17" xfId="357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6" fillId="40" borderId="0" xfId="0" applyFont="1" applyFill="1" applyBorder="1" applyAlignment="1">
      <alignment horizontal="center" vertical="center" wrapText="1"/>
    </xf>
    <xf numFmtId="0" fontId="62" fillId="25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59" fillId="25" borderId="18" xfId="0" applyFont="1" applyFill="1" applyBorder="1" applyAlignment="1">
      <alignment horizontal="center" vertical="center" wrapText="1"/>
    </xf>
    <xf numFmtId="0" fontId="59" fillId="25" borderId="19" xfId="0" applyFont="1" applyFill="1" applyBorder="1" applyAlignment="1">
      <alignment horizontal="center" vertical="center" wrapText="1"/>
    </xf>
    <xf numFmtId="0" fontId="59" fillId="25" borderId="20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62" fillId="25" borderId="14" xfId="0" applyFont="1" applyFill="1" applyBorder="1" applyAlignment="1">
      <alignment horizontal="center" vertical="center" wrapText="1"/>
    </xf>
    <xf numFmtId="0" fontId="62" fillId="25" borderId="15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188" fontId="57" fillId="0" borderId="3" xfId="334" applyNumberFormat="1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44" fontId="61" fillId="0" borderId="16" xfId="334" applyFont="1" applyBorder="1" applyAlignment="1">
      <alignment horizontal="center" vertical="center" wrapText="1"/>
    </xf>
    <xf numFmtId="44" fontId="61" fillId="0" borderId="3" xfId="334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2" fillId="25" borderId="3" xfId="0" applyFont="1" applyFill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0" fillId="25" borderId="3" xfId="0" applyFont="1" applyFill="1" applyBorder="1" applyAlignment="1">
      <alignment horizontal="center" vertical="center" wrapText="1"/>
    </xf>
    <xf numFmtId="0" fontId="63" fillId="25" borderId="3" xfId="0" applyFont="1" applyFill="1" applyBorder="1" applyAlignment="1">
      <alignment horizontal="center" vertical="center" wrapText="1"/>
    </xf>
    <xf numFmtId="0" fontId="2" fillId="0" borderId="0" xfId="329" applyAlignment="1" applyProtection="1">
      <alignment horizontal="right"/>
      <protection/>
    </xf>
    <xf numFmtId="0" fontId="102" fillId="0" borderId="0" xfId="0" applyFont="1" applyAlignment="1">
      <alignment/>
    </xf>
    <xf numFmtId="0" fontId="102" fillId="0" borderId="0" xfId="0" applyFont="1" applyFill="1" applyAlignment="1">
      <alignment horizontal="left" vertical="center" wrapText="1"/>
    </xf>
  </cellXfs>
  <cellStyles count="355">
    <cellStyle name="Normal" xfId="0"/>
    <cellStyle name="2.Жирный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rray-Enter" xfId="34"/>
    <cellStyle name="choc" xfId="35"/>
    <cellStyle name="cniss" xfId="36"/>
    <cellStyle name="dach" xfId="37"/>
    <cellStyle name="Euro" xfId="38"/>
    <cellStyle name="mini" xfId="39"/>
    <cellStyle name="Moneda [0]_JOSE2" xfId="40"/>
    <cellStyle name="Moneda_JOSE2" xfId="41"/>
    <cellStyle name="norm?ln?_hug_tv71098f" xfId="42"/>
    <cellStyle name="Prozent_Diagramm2" xfId="43"/>
    <cellStyle name="rum" xfId="44"/>
    <cellStyle name="Standard_1" xfId="45"/>
    <cellStyle name="Table" xfId="46"/>
    <cellStyle name="Wahrung [0]_aufl illus" xfId="47"/>
    <cellStyle name="Währung [0]_aufl illus" xfId="48"/>
    <cellStyle name="Wahrung [0]_Auflage" xfId="49"/>
    <cellStyle name="Währung [0]_Auflage" xfId="50"/>
    <cellStyle name="Wahrung [0]_Auflage Plan 1" xfId="51"/>
    <cellStyle name="Währung [0]_Auflage Plan 1" xfId="52"/>
    <cellStyle name="Wahrung [0]_Auflage Plan 2" xfId="53"/>
    <cellStyle name="Währung [0]_Auflage Plan 2" xfId="54"/>
    <cellStyle name="Wahrung [0]_Diagramm2" xfId="55"/>
    <cellStyle name="Währung [0]_Diagramm2" xfId="56"/>
    <cellStyle name="Wahrung [0]_Einsatzpl." xfId="57"/>
    <cellStyle name="Währung [0]_Einsatzpl." xfId="58"/>
    <cellStyle name="Wahrung [0]_EP 2" xfId="59"/>
    <cellStyle name="Währung [0]_EP 2" xfId="60"/>
    <cellStyle name="Wahrung [0]_EP 2 (2)" xfId="61"/>
    <cellStyle name="Währung [0]_EP 2 (2)" xfId="62"/>
    <cellStyle name="Wahrung [0]_EP 2 (3)" xfId="63"/>
    <cellStyle name="Währung [0]_EP 2 (3)" xfId="64"/>
    <cellStyle name="Wahrung [0]_EP 2 (4)" xfId="65"/>
    <cellStyle name="Währung [0]_EP 2 (4)" xfId="66"/>
    <cellStyle name="Wahrung [0]_Kosten Plan 3" xfId="67"/>
    <cellStyle name="Währung [0]_Kosten Plan 3" xfId="68"/>
    <cellStyle name="Wahrung [0]_Kostenplan" xfId="69"/>
    <cellStyle name="Währung [0]_Kostenplan" xfId="70"/>
    <cellStyle name="Wahrung [0]_Kosten-Zus." xfId="71"/>
    <cellStyle name="Währung [0]_Kosten-Zus." xfId="72"/>
    <cellStyle name="Wahrung [0]_Leistung " xfId="73"/>
    <cellStyle name="Währung [0]_Leistung " xfId="74"/>
    <cellStyle name="Wahrung [0]_lwprint" xfId="75"/>
    <cellStyle name="Währung [0]_lwprint" xfId="76"/>
    <cellStyle name="Wahrung [0]_Plakat" xfId="77"/>
    <cellStyle name="Währung [0]_Plakat" xfId="78"/>
    <cellStyle name="Wahrung [0]_Plakat_Ubersicht" xfId="79"/>
    <cellStyle name="Währung [0]_Plakat_Übersicht" xfId="80"/>
    <cellStyle name="Wahrung [0]_Plan" xfId="81"/>
    <cellStyle name="Währung [0]_Plan" xfId="82"/>
    <cellStyle name="Wahrung [0]_Print" xfId="83"/>
    <cellStyle name="Währung [0]_Print" xfId="84"/>
    <cellStyle name="Wahrung [0]_Print_Ubersicht" xfId="85"/>
    <cellStyle name="Währung [0]_Print_Übersicht" xfId="86"/>
    <cellStyle name="Wahrung [0]_S_Illu" xfId="87"/>
    <cellStyle name="Währung [0]_S_Illu" xfId="88"/>
    <cellStyle name="Wahrung [0]_Sheet1" xfId="89"/>
    <cellStyle name="Währung [0]_Sheet1" xfId="90"/>
    <cellStyle name="Wahrung [0]_Stpl" xfId="91"/>
    <cellStyle name="Währung [0]_Stpl" xfId="92"/>
    <cellStyle name="Wahrung [0]_Stpl_1 " xfId="93"/>
    <cellStyle name="Währung [0]_Stpl_1 " xfId="94"/>
    <cellStyle name="Wahrung [0]_Stpl_Print " xfId="95"/>
    <cellStyle name="Währung [0]_Stpl_Print " xfId="96"/>
    <cellStyle name="Wahrung [0]_Stpl_Print _Einsatzpl." xfId="97"/>
    <cellStyle name="Währung [0]_Stpl_Print _Einsatzpl." xfId="98"/>
    <cellStyle name="Wahrung [0]_Stpl_Print _Plakat" xfId="99"/>
    <cellStyle name="Währung [0]_Stpl_Print _Plakat" xfId="100"/>
    <cellStyle name="Wahrung [0]_Stpl_Print _Plakat_Ubersicht" xfId="101"/>
    <cellStyle name="Währung [0]_Stpl_Print _Plakat_Übersicht" xfId="102"/>
    <cellStyle name="Wahrung [0]_Stpl_Print _Print" xfId="103"/>
    <cellStyle name="Währung [0]_Stpl_Print _Print" xfId="104"/>
    <cellStyle name="Wahrung [0]_Stpl_Print _Print_Ubersicht" xfId="105"/>
    <cellStyle name="Währung [0]_Stpl_Print _Print_Übersicht" xfId="106"/>
    <cellStyle name="Wahrung [0]_Stpl_Print _TZ" xfId="107"/>
    <cellStyle name="Währung [0]_Stpl_Print _TZ" xfId="108"/>
    <cellStyle name="Wahrung [0]_STREU95" xfId="109"/>
    <cellStyle name="Währung [0]_STREU95" xfId="110"/>
    <cellStyle name="Wahrung [0]_Streuplan A" xfId="111"/>
    <cellStyle name="Währung [0]_Streuplan A" xfId="112"/>
    <cellStyle name="Wahrung [0]_Streuplan B" xfId="113"/>
    <cellStyle name="Währung [0]_Streuplan B" xfId="114"/>
    <cellStyle name="Wahrung [0]_Streuplan Text" xfId="115"/>
    <cellStyle name="Währung [0]_Streuplan Text" xfId="116"/>
    <cellStyle name="Wahrung [0]_Tabelle1" xfId="117"/>
    <cellStyle name="Währung [0]_Tabelle1" xfId="118"/>
    <cellStyle name="Wahrung [0]_Termine (2)" xfId="119"/>
    <cellStyle name="Währung [0]_Termine (2)" xfId="120"/>
    <cellStyle name="Wahrung [0]_Terminplan " xfId="121"/>
    <cellStyle name="Währung [0]_Terminplan " xfId="122"/>
    <cellStyle name="Wahrung [0]_TERMPLAN" xfId="123"/>
    <cellStyle name="Währung [0]_TERMPLAN" xfId="124"/>
    <cellStyle name="Wahrung [0]_Text Altern." xfId="125"/>
    <cellStyle name="Währung [0]_Text Altern." xfId="126"/>
    <cellStyle name="Wahrung [0]_TZ" xfId="127"/>
    <cellStyle name="Währung [0]_TZ" xfId="128"/>
    <cellStyle name="Wahrung [0]_WA 97 alle Lander 040998" xfId="129"/>
    <cellStyle name="Währung [0]_WA 97 alle Länder 040998" xfId="130"/>
    <cellStyle name="Wahrung [0]_Wettbewerber" xfId="131"/>
    <cellStyle name="Währung [0]_Wettbewerber" xfId="132"/>
    <cellStyle name="Wahrung_1" xfId="133"/>
    <cellStyle name="Währung_1" xfId="134"/>
    <cellStyle name="Wahrung_Affinitat" xfId="135"/>
    <cellStyle name="Währung_Affinität" xfId="136"/>
    <cellStyle name="Wahrung_aufl illus" xfId="137"/>
    <cellStyle name="Währung_aufl illus" xfId="138"/>
    <cellStyle name="Wahrung_aufl illus 1" xfId="139"/>
    <cellStyle name="Währung_aufl illus 1" xfId="140"/>
    <cellStyle name="Wahrung_Auflage" xfId="141"/>
    <cellStyle name="Währung_Auflage" xfId="142"/>
    <cellStyle name="Wahrung_Auflage Plan 1" xfId="143"/>
    <cellStyle name="Währung_Auflage Plan 1" xfId="144"/>
    <cellStyle name="Wahrung_Auflage Plan 2" xfId="145"/>
    <cellStyle name="Währung_Auflage Plan 2" xfId="146"/>
    <cellStyle name="Wahrung_Auflage_1" xfId="147"/>
    <cellStyle name="Währung_Auflage_1" xfId="148"/>
    <cellStyle name="Wahrung_Auflage_aufl illus 1" xfId="149"/>
    <cellStyle name="Währung_Auflage_aufl illus 1" xfId="150"/>
    <cellStyle name="Wahrung_Auflage_Deckblatt" xfId="151"/>
    <cellStyle name="Währung_Auflage_Deckblatt" xfId="152"/>
    <cellStyle name="Wahrung_Auflage_Einsatzpl." xfId="153"/>
    <cellStyle name="Währung_Auflage_Einsatzpl." xfId="154"/>
    <cellStyle name="Wahrung_Auflage_Leistung" xfId="155"/>
    <cellStyle name="Währung_Auflage_Leistung" xfId="156"/>
    <cellStyle name="Wahrung_Auflage_Plakat" xfId="157"/>
    <cellStyle name="Währung_Auflage_Plakat" xfId="158"/>
    <cellStyle name="Wahrung_Auflage_Plakat_Ubersicht" xfId="159"/>
    <cellStyle name="Währung_Auflage_Plakat_Übersicht" xfId="160"/>
    <cellStyle name="Wahrung_Auflage_Print" xfId="161"/>
    <cellStyle name="Währung_Auflage_Print" xfId="162"/>
    <cellStyle name="Wahrung_Auflage_Print_Ubersicht" xfId="163"/>
    <cellStyle name="Währung_Auflage_Print_Übersicht" xfId="164"/>
    <cellStyle name="Wahrung_Auflage_S_Illu" xfId="165"/>
    <cellStyle name="Währung_Auflage_S_Illu" xfId="166"/>
    <cellStyle name="Wahrung_Auflage_Stpl" xfId="167"/>
    <cellStyle name="Währung_Auflage_Stpl" xfId="168"/>
    <cellStyle name="Wahrung_Auflage_Stpl_Print " xfId="169"/>
    <cellStyle name="Währung_Auflage_Stpl_Print " xfId="170"/>
    <cellStyle name="Wahrung_Auflage_Stpl_Print _Einsatzpl." xfId="171"/>
    <cellStyle name="Währung_Auflage_Stpl_Print _Einsatzpl." xfId="172"/>
    <cellStyle name="Wahrung_Auflage_Stpl_Print _Plakat" xfId="173"/>
    <cellStyle name="Währung_Auflage_Stpl_Print _Plakat" xfId="174"/>
    <cellStyle name="Wahrung_Auflage_Stpl_Print _Plakat_Ubersicht" xfId="175"/>
    <cellStyle name="Währung_Auflage_Stpl_Print _Plakat_Übersicht" xfId="176"/>
    <cellStyle name="Wahrung_Auflage_Stpl_Print _Print" xfId="177"/>
    <cellStyle name="Währung_Auflage_Stpl_Print _Print" xfId="178"/>
    <cellStyle name="Wahrung_Auflage_Stpl_Print _Print_Ubersicht" xfId="179"/>
    <cellStyle name="Währung_Auflage_Stpl_Print _Print_Übersicht" xfId="180"/>
    <cellStyle name="Wahrung_Auflage_Stpl_Print _TZ" xfId="181"/>
    <cellStyle name="Währung_Auflage_Stpl_Print _TZ" xfId="182"/>
    <cellStyle name="Wahrung_Auflage_Termine (2)" xfId="183"/>
    <cellStyle name="Währung_Auflage_Termine (2)" xfId="184"/>
    <cellStyle name="Wahrung_Auflage_TZ" xfId="185"/>
    <cellStyle name="Währung_Auflage_TZ" xfId="186"/>
    <cellStyle name="Wahrung_Deckblatt" xfId="187"/>
    <cellStyle name="Währung_Deckblatt" xfId="188"/>
    <cellStyle name="Wahrung_Diagramm2" xfId="189"/>
    <cellStyle name="Währung_Diagramm2" xfId="190"/>
    <cellStyle name="Wahrung_Einsatzpl." xfId="191"/>
    <cellStyle name="Währung_Einsatzpl." xfId="192"/>
    <cellStyle name="Wahrung_EP 2" xfId="193"/>
    <cellStyle name="Währung_EP 2" xfId="194"/>
    <cellStyle name="Wahrung_EP 2 (2)" xfId="195"/>
    <cellStyle name="Währung_EP 2 (2)" xfId="196"/>
    <cellStyle name="Wahrung_EP 2 (3)" xfId="197"/>
    <cellStyle name="Währung_EP 2 (3)" xfId="198"/>
    <cellStyle name="Wahrung_EP 2 (4)" xfId="199"/>
    <cellStyle name="Währung_EP 2 (4)" xfId="200"/>
    <cellStyle name="Wahrung_Gammon" xfId="201"/>
    <cellStyle name="Währung_Gammon" xfId="202"/>
    <cellStyle name="Wahrung_Karten (2)" xfId="203"/>
    <cellStyle name="Währung_Karten (2)" xfId="204"/>
    <cellStyle name="Wahrung_Kosten Plan 3" xfId="205"/>
    <cellStyle name="Währung_Kosten Plan 3" xfId="206"/>
    <cellStyle name="Wahrung_Kostenplan" xfId="207"/>
    <cellStyle name="Währung_Kostenplan" xfId="208"/>
    <cellStyle name="Wahrung_Kosten-Zus." xfId="209"/>
    <cellStyle name="Währung_Kosten-Zus." xfId="210"/>
    <cellStyle name="Wahrung_KP TZ" xfId="211"/>
    <cellStyle name="Währung_KP TZ" xfId="212"/>
    <cellStyle name="Wahrung_KSTP_2.Variante" xfId="213"/>
    <cellStyle name="Währung_KSTP_2.Variante" xfId="214"/>
    <cellStyle name="Wahrung_Leistung" xfId="215"/>
    <cellStyle name="Währung_Leistung" xfId="216"/>
    <cellStyle name="Wahrung_Leistung " xfId="217"/>
    <cellStyle name="Währung_Leistung " xfId="218"/>
    <cellStyle name="Wahrung_lwprint" xfId="219"/>
    <cellStyle name="Währung_lwprint" xfId="220"/>
    <cellStyle name="Wahrung_Mainstream" xfId="221"/>
    <cellStyle name="Währung_Mainstream" xfId="222"/>
    <cellStyle name="Wahrung_MEDSTR96" xfId="223"/>
    <cellStyle name="Währung_MEDSTR96" xfId="224"/>
    <cellStyle name="Wahrung_Metropolen-Kombi" xfId="225"/>
    <cellStyle name="Währung_Metropolen-Kombi" xfId="226"/>
    <cellStyle name="Wahrung_Plakat" xfId="227"/>
    <cellStyle name="Währung_Plakat" xfId="228"/>
    <cellStyle name="Wahrung_Plakat_Ubersicht" xfId="229"/>
    <cellStyle name="Währung_Plakat_Übersicht" xfId="230"/>
    <cellStyle name="Wahrung_Plan" xfId="231"/>
    <cellStyle name="Währung_Plan" xfId="232"/>
    <cellStyle name="Wahrung_postcard" xfId="233"/>
    <cellStyle name="Währung_postcard" xfId="234"/>
    <cellStyle name="Wahrung_Print" xfId="235"/>
    <cellStyle name="Währung_Print" xfId="236"/>
    <cellStyle name="Wahrung_Print_Ubersicht" xfId="237"/>
    <cellStyle name="Währung_Print_Übersicht" xfId="238"/>
    <cellStyle name="Wahrung_S_Illu" xfId="239"/>
    <cellStyle name="Währung_S_Illu" xfId="240"/>
    <cellStyle name="Wahrung_Sheet1" xfId="241"/>
    <cellStyle name="Währung_Sheet1" xfId="242"/>
    <cellStyle name="Wahrung_SP 96 100% 1,43" xfId="243"/>
    <cellStyle name="Währung_SP 96 100% 1,43" xfId="244"/>
    <cellStyle name="Wahrung_SP 96-97 TM (2)" xfId="245"/>
    <cellStyle name="Währung_SP 96-97 TM (2)" xfId="246"/>
    <cellStyle name="Wahrung_Stadtillus" xfId="247"/>
    <cellStyle name="Währung_Stadtillus" xfId="248"/>
    <cellStyle name="Wahrung_Stark - Kombi" xfId="249"/>
    <cellStyle name="Währung_Stark - Kombi" xfId="250"/>
    <cellStyle name="Wahrung_Stpl" xfId="251"/>
    <cellStyle name="Währung_Stpl" xfId="252"/>
    <cellStyle name="Wahrung_Stpl_1 " xfId="253"/>
    <cellStyle name="Währung_Stpl_1 " xfId="254"/>
    <cellStyle name="Wahrung_Stpl_Print " xfId="255"/>
    <cellStyle name="Währung_Stpl_Print " xfId="256"/>
    <cellStyle name="Wahrung_Stpl_Print _Einsatzpl." xfId="257"/>
    <cellStyle name="Währung_Stpl_Print _Einsatzpl." xfId="258"/>
    <cellStyle name="Wahrung_Stpl_Print _Plakat" xfId="259"/>
    <cellStyle name="Währung_Stpl_Print _Plakat" xfId="260"/>
    <cellStyle name="Wahrung_Stpl_Print _Plakat_Ubersicht" xfId="261"/>
    <cellStyle name="Währung_Stpl_Print _Plakat_Übersicht" xfId="262"/>
    <cellStyle name="Wahrung_Stpl_Print _Print" xfId="263"/>
    <cellStyle name="Währung_Stpl_Print _Print" xfId="264"/>
    <cellStyle name="Wahrung_Stpl_Print _Print_Ubersicht" xfId="265"/>
    <cellStyle name="Währung_Stpl_Print _Print_Übersicht" xfId="266"/>
    <cellStyle name="Wahrung_Stpl_Print _TZ" xfId="267"/>
    <cellStyle name="Währung_Stpl_Print _TZ" xfId="268"/>
    <cellStyle name="Wahrung_Stpl_Stadtillu neu!" xfId="269"/>
    <cellStyle name="Währung_Stpl_Stadtillu neu!" xfId="270"/>
    <cellStyle name="Wahrung_STREU95" xfId="271"/>
    <cellStyle name="Währung_STREU95" xfId="272"/>
    <cellStyle name="Wahrung_STREU95_1" xfId="273"/>
    <cellStyle name="Währung_STREU95_1" xfId="274"/>
    <cellStyle name="Wahrung_STREU95_Kosten-Zus." xfId="275"/>
    <cellStyle name="Währung_STREU95_Kosten-Zus." xfId="276"/>
    <cellStyle name="Wahrung_STREU95_Streuplan A" xfId="277"/>
    <cellStyle name="Währung_STREU95_Streuplan A" xfId="278"/>
    <cellStyle name="Wahrung_STREU95_Streuplan B" xfId="279"/>
    <cellStyle name="Währung_STREU95_Streuplan B" xfId="280"/>
    <cellStyle name="Wahrung_STREU95_Streuplan Text" xfId="281"/>
    <cellStyle name="Währung_STREU95_Streuplan Text" xfId="282"/>
    <cellStyle name="Wahrung_STREU95_Text Altern." xfId="283"/>
    <cellStyle name="Währung_STREU95_Text Altern." xfId="284"/>
    <cellStyle name="Wahrung_Streuplan 0815 Zinsen" xfId="285"/>
    <cellStyle name="Währung_Streuplan 0815 Zinsen" xfId="286"/>
    <cellStyle name="Wahrung_Streuplan A" xfId="287"/>
    <cellStyle name="Währung_Streuplan A" xfId="288"/>
    <cellStyle name="Wahrung_Streuplan Ausschuttung" xfId="289"/>
    <cellStyle name="Währung_Streuplan B" xfId="290"/>
    <cellStyle name="Wahrung_Streuplan KW 7-8" xfId="291"/>
    <cellStyle name="Währung_Streuplan KW 7-8" xfId="292"/>
    <cellStyle name="Wahrung_Streuplan Text" xfId="293"/>
    <cellStyle name="Währung_Streuplan Text" xfId="294"/>
    <cellStyle name="Wahrung_Streuplan Textteil 0815 Zinsen" xfId="295"/>
    <cellStyle name="Währung_Streuplan Textteil 0815 Zinsen" xfId="296"/>
    <cellStyle name="Wahrung_Szene" xfId="297"/>
    <cellStyle name="Währung_Szene" xfId="298"/>
    <cellStyle name="Wahrung_Tabelle1" xfId="299"/>
    <cellStyle name="Währung_Tabelle1" xfId="300"/>
    <cellStyle name="Wahrung_Termine" xfId="301"/>
    <cellStyle name="Währung_Termine" xfId="302"/>
    <cellStyle name="Wahrung_Termine (2)" xfId="303"/>
    <cellStyle name="Währung_Termine (2)" xfId="304"/>
    <cellStyle name="Wahrung_Terminplan " xfId="305"/>
    <cellStyle name="Währung_Terminplan " xfId="306"/>
    <cellStyle name="Wahrung_TERMPLAN" xfId="307"/>
    <cellStyle name="Währung_TERMPLAN" xfId="308"/>
    <cellStyle name="Wahrung_Text Altern." xfId="309"/>
    <cellStyle name="Währung_Text Altern." xfId="310"/>
    <cellStyle name="Wahrung_TZ" xfId="311"/>
    <cellStyle name="Währung_TZ" xfId="312"/>
    <cellStyle name="Wahrung_TZ_1" xfId="313"/>
    <cellStyle name="Währung_TZ_1" xfId="314"/>
    <cellStyle name="Wahrung_WA 97 alle Lander 040998" xfId="315"/>
    <cellStyle name="Währung_WA 97 alle Länder 040998" xfId="316"/>
    <cellStyle name="Wahrung_Wettbewerber" xfId="317"/>
    <cellStyle name="Währung_Wettbewerber" xfId="318"/>
    <cellStyle name="xxl" xfId="319"/>
    <cellStyle name="Акцент1" xfId="320"/>
    <cellStyle name="Акцент2" xfId="321"/>
    <cellStyle name="Акцент3" xfId="322"/>
    <cellStyle name="Акцент4" xfId="323"/>
    <cellStyle name="Акцент5" xfId="324"/>
    <cellStyle name="Акцент6" xfId="325"/>
    <cellStyle name="Ввод " xfId="326"/>
    <cellStyle name="Вывод" xfId="327"/>
    <cellStyle name="Вычисление" xfId="328"/>
    <cellStyle name="Hyperlink" xfId="329"/>
    <cellStyle name="Гиперссылка 2" xfId="330"/>
    <cellStyle name="ЃиперссылкЎ" xfId="331"/>
    <cellStyle name="Currency" xfId="332"/>
    <cellStyle name="Currency [0]" xfId="333"/>
    <cellStyle name="Денежный 2" xfId="334"/>
    <cellStyle name="Заголовок" xfId="335"/>
    <cellStyle name="Заголовок 1" xfId="336"/>
    <cellStyle name="Заголовок 2" xfId="337"/>
    <cellStyle name="Заголовок 3" xfId="338"/>
    <cellStyle name="Заголовок 4" xfId="339"/>
    <cellStyle name="Итог" xfId="340"/>
    <cellStyle name="їткрыЏЎЏшЎ¤с¤ ёиперссылкЎ" xfId="341"/>
    <cellStyle name="Контрольная ячейка" xfId="342"/>
    <cellStyle name="Название" xfId="343"/>
    <cellStyle name="Нейтральный" xfId="344"/>
    <cellStyle name="Обычный 2" xfId="345"/>
    <cellStyle name="Обычный 2 2" xfId="346"/>
    <cellStyle name="Обычный 3" xfId="347"/>
    <cellStyle name="Обычный 4" xfId="348"/>
    <cellStyle name="Обычный_2006 Rate Card (GRP's)-проект" xfId="349"/>
    <cellStyle name="Обычный_2006 Rate Card (GRP's)-проект 2" xfId="350"/>
    <cellStyle name="Followed Hyperlink" xfId="351"/>
    <cellStyle name="Параметры автоформата" xfId="352"/>
    <cellStyle name="Плохой" xfId="353"/>
    <cellStyle name="Пояснение" xfId="354"/>
    <cellStyle name="Примечание" xfId="355"/>
    <cellStyle name="Percent" xfId="356"/>
    <cellStyle name="Процентный 2" xfId="357"/>
    <cellStyle name="Связанная ячейка" xfId="358"/>
    <cellStyle name="Стиль 1" xfId="359"/>
    <cellStyle name="Текст предупреждения" xfId="360"/>
    <cellStyle name="Тысячи [0]_laroux" xfId="361"/>
    <cellStyle name="Тысячи(0)" xfId="362"/>
    <cellStyle name="Тысячи_laroux" xfId="363"/>
    <cellStyle name="Упаковка" xfId="364"/>
    <cellStyle name="Comma" xfId="365"/>
    <cellStyle name="Comma [0]" xfId="366"/>
    <cellStyle name="Финансовый 2" xfId="367"/>
    <cellStyle name="Хороший" xfId="3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1</xdr:col>
      <xdr:colOff>552450</xdr:colOff>
      <xdr:row>5</xdr:row>
      <xdr:rowOff>9525</xdr:rowOff>
    </xdr:to>
    <xdr:pic>
      <xdr:nvPicPr>
        <xdr:cNvPr id="1" name="Picture 16" descr="BAYRA-LOGO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0</xdr:row>
      <xdr:rowOff>38100</xdr:rowOff>
    </xdr:from>
    <xdr:to>
      <xdr:col>7</xdr:col>
      <xdr:colOff>390525</xdr:colOff>
      <xdr:row>4</xdr:row>
      <xdr:rowOff>161925</xdr:rowOff>
    </xdr:to>
    <xdr:pic>
      <xdr:nvPicPr>
        <xdr:cNvPr id="2" name="Рисунок 2" descr="Prorab Лого горизонтальный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810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1057275</xdr:colOff>
      <xdr:row>0</xdr:row>
      <xdr:rowOff>28575</xdr:rowOff>
    </xdr:from>
    <xdr:to>
      <xdr:col>3</xdr:col>
      <xdr:colOff>485775</xdr:colOff>
      <xdr:row>4</xdr:row>
      <xdr:rowOff>190500</xdr:rowOff>
    </xdr:to>
    <xdr:pic>
      <xdr:nvPicPr>
        <xdr:cNvPr id="3" name="Picture 1" descr="logos_FINAL"/>
        <xdr:cNvPicPr preferRelativeResize="1">
          <a:picLocks noChangeAspect="1"/>
        </xdr:cNvPicPr>
      </xdr:nvPicPr>
      <xdr:blipFill>
        <a:blip r:embed="rId3"/>
        <a:srcRect l="11750" t="10278" r="14149" b="58457"/>
        <a:stretch>
          <a:fillRect/>
        </a:stretch>
      </xdr:blipFill>
      <xdr:spPr>
        <a:xfrm>
          <a:off x="1666875" y="28575"/>
          <a:ext cx="1924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0</xdr:row>
      <xdr:rowOff>114300</xdr:rowOff>
    </xdr:from>
    <xdr:to>
      <xdr:col>5</xdr:col>
      <xdr:colOff>447675</xdr:colOff>
      <xdr:row>4</xdr:row>
      <xdr:rowOff>161925</xdr:rowOff>
    </xdr:to>
    <xdr:pic>
      <xdr:nvPicPr>
        <xdr:cNvPr id="4" name="Рисунок 4" descr="C:\Users\Nouh\Desktop\Element_Cladstone_23.09.08\Cladstone Logo\Cladston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1143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2095500</xdr:colOff>
      <xdr:row>3</xdr:row>
      <xdr:rowOff>257175</xdr:rowOff>
    </xdr:to>
    <xdr:pic>
      <xdr:nvPicPr>
        <xdr:cNvPr id="1" name="Рисунок 2" descr="Prorab Лого горизонтальный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2095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609600</xdr:colOff>
      <xdr:row>11</xdr:row>
      <xdr:rowOff>161925</xdr:rowOff>
    </xdr:from>
    <xdr:ext cx="209550" cy="266700"/>
    <xdr:sp>
      <xdr:nvSpPr>
        <xdr:cNvPr id="2" name="TextBox 2"/>
        <xdr:cNvSpPr txBox="1">
          <a:spLocks noChangeArrowheads="1"/>
        </xdr:cNvSpPr>
      </xdr:nvSpPr>
      <xdr:spPr>
        <a:xfrm>
          <a:off x="6000750" y="3209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</xdr:colOff>
      <xdr:row>4</xdr:row>
      <xdr:rowOff>0</xdr:rowOff>
    </xdr:to>
    <xdr:pic>
      <xdr:nvPicPr>
        <xdr:cNvPr id="1" name="Рисунок 1" descr="C:\Users\Nouh\Desktop\Element_Cladstone_23.09.08\Cladstone Logo\Cladsto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2476500</xdr:colOff>
      <xdr:row>9</xdr:row>
      <xdr:rowOff>628650</xdr:rowOff>
    </xdr:from>
    <xdr:to>
      <xdr:col>3</xdr:col>
      <xdr:colOff>419100</xdr:colOff>
      <xdr:row>10</xdr:row>
      <xdr:rowOff>238125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533775"/>
          <a:ext cx="1695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2476500</xdr:colOff>
      <xdr:row>8</xdr:row>
      <xdr:rowOff>600075</xdr:rowOff>
    </xdr:from>
    <xdr:to>
      <xdr:col>3</xdr:col>
      <xdr:colOff>400050</xdr:colOff>
      <xdr:row>9</xdr:row>
      <xdr:rowOff>514350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2524125"/>
          <a:ext cx="1676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2457450</xdr:colOff>
      <xdr:row>7</xdr:row>
      <xdr:rowOff>352425</xdr:rowOff>
    </xdr:from>
    <xdr:to>
      <xdr:col>3</xdr:col>
      <xdr:colOff>419100</xdr:colOff>
      <xdr:row>8</xdr:row>
      <xdr:rowOff>514350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1666875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1054;&#1090;&#1095;&#1077;&#1090;&#1099;%20&#1080;%20&#1087;&#1083;&#1072;&#1085;&#1099;\&#1055;&#1083;&#1072;&#1085;&#1099;%20&#1085;&#1072;%202010\&#1062;&#1077;&#1085;&#1086;&#1074;&#1072;&#1103;%20&#1087;&#1086;&#1083;&#1080;&#1090;&#1080;&#1082;&#1072;%20&#1089;%202010%2018%2001%20&#1076;&#1083;&#1103;%20&#1088;&#1072;&#1089;&#1089;&#1099;&#1083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по клиентам "/>
      <sheetName val="Прайс Bayramix SEND"/>
      <sheetName val="в письмо"/>
    </sheetNames>
    <sheetDataSet>
      <sheetData sheetId="0">
        <row r="2">
          <cell r="A2" t="str">
            <v>клиент</v>
          </cell>
        </row>
        <row r="4">
          <cell r="A4" t="str">
            <v>ТриМстрой </v>
          </cell>
        </row>
        <row r="5">
          <cell r="A5" t="str">
            <v>РСУ</v>
          </cell>
        </row>
        <row r="6">
          <cell r="A6" t="str">
            <v>Лакра</v>
          </cell>
        </row>
        <row r="7">
          <cell r="A7" t="str">
            <v>"Турецкий Торговый Дом" ООО</v>
          </cell>
        </row>
        <row r="8">
          <cell r="A8" t="str">
            <v>"Дубль-Л"ООО</v>
          </cell>
        </row>
        <row r="9">
          <cell r="A9" t="str">
            <v>ИП Оздоев Ахмед Русланович</v>
          </cell>
        </row>
        <row r="10">
          <cell r="A10" t="str">
            <v>"БайрамБалт" ООО</v>
          </cell>
        </row>
        <row r="11">
          <cell r="A11" t="str">
            <v>"Орион-Экспрессия" ООО</v>
          </cell>
        </row>
        <row r="12">
          <cell r="A12" t="str">
            <v>"БайрамБалт" общий</v>
          </cell>
        </row>
        <row r="13">
          <cell r="A13" t="str">
            <v>Торговый Дом  "Велес" ООО</v>
          </cell>
        </row>
        <row r="14">
          <cell r="A14" t="str">
            <v>"Альтена"ООО</v>
          </cell>
        </row>
        <row r="15">
          <cell r="A15" t="str">
            <v>Федяев</v>
          </cell>
        </row>
        <row r="16">
          <cell r="A16" t="str">
            <v>ИП Клименко Елена Анатольевна</v>
          </cell>
        </row>
        <row r="17">
          <cell r="A17" t="str">
            <v>ИП Милёшин О</v>
          </cell>
        </row>
        <row r="18">
          <cell r="A18" t="str">
            <v>Технострой</v>
          </cell>
        </row>
        <row r="19">
          <cell r="A19" t="str">
            <v>"Краски XXIвек" ООО</v>
          </cell>
        </row>
        <row r="20">
          <cell r="A20" t="str">
            <v>"Экспо-Строй" ООО</v>
          </cell>
        </row>
        <row r="21">
          <cell r="A21" t="str">
            <v>МВ-СтройООО</v>
          </cell>
        </row>
        <row r="22">
          <cell r="A22" t="str">
            <v>ПФ"Спецпроммонтаж" ООО</v>
          </cell>
        </row>
        <row r="23">
          <cell r="A23" t="str">
            <v>"СтройТорг" ООО Клондайк +</v>
          </cell>
        </row>
        <row r="24">
          <cell r="A24" t="str">
            <v>"Стройинтер" ЗАО Пермь</v>
          </cell>
        </row>
        <row r="25">
          <cell r="A25" t="str">
            <v>"Евростиль"ООО Череповец</v>
          </cell>
        </row>
        <row r="26">
          <cell r="A26" t="str">
            <v>ИПБОЮЛ Шевченко  Надежда Степановна</v>
          </cell>
        </row>
        <row r="27">
          <cell r="A27" t="str">
            <v>ИП Кудашев Игорь Владимирович</v>
          </cell>
        </row>
        <row r="28">
          <cell r="A28" t="str">
            <v>"ЭКАУНТ ТРЕЙДИНГ" УП</v>
          </cell>
        </row>
        <row r="29">
          <cell r="A29" t="str">
            <v>"СтальКомплект"ООО</v>
          </cell>
        </row>
        <row r="30">
          <cell r="A30" t="str">
            <v>ИП Пенькова Лолита Павловна</v>
          </cell>
        </row>
        <row r="31">
          <cell r="A31" t="str">
            <v>"Терра-Колор"ООО</v>
          </cell>
        </row>
        <row r="32">
          <cell r="A32" t="str">
            <v>"ЛайтСтрой" ООО</v>
          </cell>
        </row>
        <row r="33">
          <cell r="A33" t="str">
            <v>ПКФ Символ</v>
          </cell>
        </row>
        <row r="34">
          <cell r="A34" t="str">
            <v>ЧЛ Алексеев К.</v>
          </cell>
        </row>
        <row r="35">
          <cell r="A35" t="str">
            <v>"ЕКС" ООО</v>
          </cell>
        </row>
        <row r="36">
          <cell r="A36" t="str">
            <v>ИП Орлов Сергей Вячеславович</v>
          </cell>
        </row>
        <row r="37">
          <cell r="A37" t="str">
            <v>ИП Будикин А.Д.  Печера</v>
          </cell>
        </row>
        <row r="38">
          <cell r="A38" t="str">
            <v>"ЮНИСТРОЙ" ТД ООО</v>
          </cell>
        </row>
        <row r="39">
          <cell r="A39" t="str">
            <v>"Шелангерские краски"ООО</v>
          </cell>
        </row>
        <row r="40">
          <cell r="A40" t="str">
            <v>"Ролс-Дельта"ООО</v>
          </cell>
        </row>
        <row r="41">
          <cell r="A41" t="str">
            <v>"Строй Сити" - селти</v>
          </cell>
        </row>
        <row r="42">
          <cell r="A42" t="str">
            <v>"Проминвест" ЗАО</v>
          </cell>
        </row>
        <row r="43">
          <cell r="A43" t="str">
            <v>ИП Мазняк</v>
          </cell>
        </row>
        <row r="44">
          <cell r="A44" t="str">
            <v>"Вантаа"ООО</v>
          </cell>
        </row>
        <row r="45">
          <cell r="A45" t="str">
            <v>ПБОЮЛ Цыганов А.И.</v>
          </cell>
        </row>
        <row r="46">
          <cell r="A46" t="str">
            <v>"Скарабей" ТК</v>
          </cell>
        </row>
        <row r="47">
          <cell r="A47" t="str">
            <v>"КОСМА-Сервис" ООО</v>
          </cell>
        </row>
        <row r="48">
          <cell r="A48" t="str">
            <v>"Очаковский строительный комбинат"ООО</v>
          </cell>
        </row>
        <row r="49">
          <cell r="A49" t="str">
            <v>"Пилон"  ЭПФ ООО</v>
          </cell>
        </row>
        <row r="50">
          <cell r="A50" t="str">
            <v>Де Га</v>
          </cell>
        </row>
        <row r="51">
          <cell r="A51" t="str">
            <v>"Строй Град"ООО</v>
          </cell>
        </row>
        <row r="52">
          <cell r="A52" t="str">
            <v>Саха-Торг  ООО</v>
          </cell>
        </row>
        <row r="53">
          <cell r="A53" t="str">
            <v>"Большой Ремонт" ООО</v>
          </cell>
        </row>
        <row r="54">
          <cell r="A54" t="str">
            <v>ИП Кислицына</v>
          </cell>
        </row>
        <row r="55">
          <cell r="A55" t="str">
            <v>ИП Заркова В.Н.</v>
          </cell>
        </row>
        <row r="56">
          <cell r="A56" t="str">
            <v>ИП Навина Светлана Юрьевна</v>
          </cell>
        </row>
        <row r="57">
          <cell r="A57" t="str">
            <v>ИП Венгерец Дмитрий Анатольевич</v>
          </cell>
        </row>
        <row r="58">
          <cell r="A58" t="str">
            <v>"Стрела"ЗАО</v>
          </cell>
        </row>
        <row r="59">
          <cell r="A59" t="str">
            <v>"Компания Штат" ООО</v>
          </cell>
        </row>
        <row r="60">
          <cell r="A60" t="str">
            <v>ИП Сайфутдинов А.Н.</v>
          </cell>
        </row>
        <row r="61">
          <cell r="A61" t="str">
            <v>ИП Мухаметзянова Лилия Раилевна</v>
          </cell>
        </row>
        <row r="62">
          <cell r="A62" t="str">
            <v>"Аладдин" ООО дом</v>
          </cell>
        </row>
        <row r="63">
          <cell r="A63" t="str">
            <v>"СК Альянс"ООО</v>
          </cell>
        </row>
        <row r="64">
          <cell r="A64" t="str">
            <v>"Квадро" ООО</v>
          </cell>
        </row>
        <row r="65">
          <cell r="A65" t="str">
            <v>Ремонт. RuООО</v>
          </cell>
        </row>
        <row r="66">
          <cell r="A66" t="str">
            <v>ИП Сафрошкин В.А.</v>
          </cell>
        </row>
        <row r="67">
          <cell r="A67" t="str">
            <v>"Спартак-отделочные материалы" ООО</v>
          </cell>
        </row>
        <row r="68">
          <cell r="A68" t="str">
            <v>"Колер-Сити" ООО</v>
          </cell>
        </row>
        <row r="69">
          <cell r="A69" t="str">
            <v>Предприниматель Шаповалова Н.В.</v>
          </cell>
        </row>
        <row r="70">
          <cell r="A70" t="str">
            <v>"СМ ПРОФИ" ООО</v>
          </cell>
        </row>
        <row r="71">
          <cell r="A71" t="str">
            <v>"ФарБорС М" ООО</v>
          </cell>
        </row>
        <row r="72">
          <cell r="A72" t="str">
            <v>"СтройТерминал" (Калуга)</v>
          </cell>
        </row>
        <row r="73">
          <cell r="A73" t="str">
            <v>ИП Красильникова А.В.</v>
          </cell>
        </row>
        <row r="74">
          <cell r="A74" t="str">
            <v>ИП Санжара Константин Викторович</v>
          </cell>
        </row>
        <row r="75">
          <cell r="A75" t="str">
            <v>ИП Беззубова Е.Н.</v>
          </cell>
        </row>
        <row r="76">
          <cell r="A76" t="str">
            <v>"АртРевю"ООО</v>
          </cell>
        </row>
        <row r="77">
          <cell r="A77" t="str">
            <v>"Декор Объект" ООО</v>
          </cell>
        </row>
        <row r="78">
          <cell r="A78" t="str">
            <v>"Технострой-Отделочные Материалы"ООО</v>
          </cell>
        </row>
        <row r="79">
          <cell r="A79" t="str">
            <v>"Проминвест" ЗАО Кострома</v>
          </cell>
        </row>
        <row r="80">
          <cell r="A80" t="str">
            <v>"Новый стиль"ООО</v>
          </cell>
        </row>
        <row r="81">
          <cell r="A81" t="str">
            <v>"Компания АСТШ" ОАО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rra-kolor.narod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5"/>
  <sheetViews>
    <sheetView showGridLines="0" zoomScale="85" zoomScaleNormal="85" zoomScalePageLayoutView="0" workbookViewId="0" topLeftCell="A62">
      <selection activeCell="B80" sqref="B80"/>
    </sheetView>
  </sheetViews>
  <sheetFormatPr defaultColWidth="9.00390625" defaultRowHeight="12.75"/>
  <cols>
    <col min="1" max="1" width="8.00390625" style="44" customWidth="1"/>
    <col min="2" max="2" width="16.625" style="44" customWidth="1"/>
    <col min="3" max="3" width="16.125" style="44" customWidth="1"/>
    <col min="4" max="4" width="17.125" style="44" customWidth="1"/>
    <col min="5" max="5" width="17.25390625" style="44" customWidth="1"/>
    <col min="6" max="6" width="16.625" style="44" customWidth="1"/>
    <col min="7" max="7" width="18.375" style="44" customWidth="1"/>
    <col min="8" max="8" width="8.375" style="44" customWidth="1"/>
    <col min="9" max="9" width="2.375" style="44" customWidth="1"/>
    <col min="10" max="10" width="5.125" style="44" customWidth="1"/>
    <col min="11" max="11" width="2.00390625" style="44" customWidth="1"/>
    <col min="12" max="16384" width="9.125" style="44" customWidth="1"/>
  </cols>
  <sheetData>
    <row r="1" ht="12.75"/>
    <row r="2" ht="12.75">
      <c r="E2" s="53"/>
    </row>
    <row r="3" ht="12.75"/>
    <row r="4" ht="12.75"/>
    <row r="5" spans="2:3" ht="15.75" customHeight="1">
      <c r="B5" s="61"/>
      <c r="C5" s="62"/>
    </row>
    <row r="6" spans="2:5" ht="20.25">
      <c r="B6" s="61"/>
      <c r="C6" s="62"/>
      <c r="E6" s="63"/>
    </row>
    <row r="7" spans="1:12" s="48" customFormat="1" ht="12.75">
      <c r="A7" s="141" t="s">
        <v>98</v>
      </c>
      <c r="B7" s="46"/>
      <c r="C7" s="46"/>
      <c r="E7" s="44"/>
      <c r="F7" s="49"/>
      <c r="G7" s="46"/>
      <c r="H7" s="50"/>
      <c r="I7" s="44"/>
      <c r="J7" s="47"/>
      <c r="L7" s="44"/>
    </row>
    <row r="8" spans="1:11" ht="18">
      <c r="A8" s="41" t="s">
        <v>22</v>
      </c>
      <c r="B8" s="42"/>
      <c r="C8" s="42"/>
      <c r="D8" s="42"/>
      <c r="E8" s="42"/>
      <c r="F8" s="42"/>
      <c r="G8" s="42"/>
      <c r="H8" s="42"/>
      <c r="I8" s="43"/>
      <c r="J8" s="43"/>
      <c r="K8" s="43"/>
    </row>
    <row r="9" spans="1:11" ht="18">
      <c r="A9" s="41"/>
      <c r="B9" s="42"/>
      <c r="C9" s="42"/>
      <c r="D9" s="42"/>
      <c r="E9" s="42"/>
      <c r="F9" s="42"/>
      <c r="G9" s="42"/>
      <c r="H9" s="42"/>
      <c r="I9" s="43"/>
      <c r="J9" s="43"/>
      <c r="K9" s="43"/>
    </row>
    <row r="10" spans="1:16" s="48" customFormat="1" ht="15.75">
      <c r="A10" s="41" t="s">
        <v>42</v>
      </c>
      <c r="B10" s="45"/>
      <c r="C10" s="45"/>
      <c r="D10" s="45"/>
      <c r="E10" s="45"/>
      <c r="F10" s="45"/>
      <c r="G10" s="45"/>
      <c r="H10" s="45"/>
      <c r="I10" s="44"/>
      <c r="J10" s="46"/>
      <c r="K10" s="46"/>
      <c r="L10" s="44"/>
      <c r="M10" s="44"/>
      <c r="N10" s="47"/>
      <c r="O10" s="44"/>
      <c r="P10" s="44"/>
    </row>
    <row r="11" spans="1:16" s="48" customFormat="1" ht="15.75">
      <c r="A11" s="41" t="s">
        <v>44</v>
      </c>
      <c r="B11" s="45"/>
      <c r="C11" s="45"/>
      <c r="D11" s="45"/>
      <c r="E11" s="45"/>
      <c r="F11" s="45"/>
      <c r="G11" s="45"/>
      <c r="H11" s="45"/>
      <c r="I11" s="44"/>
      <c r="J11" s="49"/>
      <c r="K11" s="46"/>
      <c r="L11" s="50"/>
      <c r="M11" s="44"/>
      <c r="N11" s="47"/>
      <c r="P11" s="44"/>
    </row>
    <row r="12" spans="1:12" s="48" customFormat="1" ht="12.75">
      <c r="A12" s="46"/>
      <c r="B12" s="46"/>
      <c r="C12" s="46"/>
      <c r="E12" s="44"/>
      <c r="F12" s="49"/>
      <c r="G12" s="46"/>
      <c r="H12" s="50"/>
      <c r="I12" s="44"/>
      <c r="J12" s="47"/>
      <c r="L12" s="44"/>
    </row>
    <row r="13" spans="2:10" s="48" customFormat="1" ht="12.75">
      <c r="B13" s="151" t="s">
        <v>15</v>
      </c>
      <c r="C13" s="151"/>
      <c r="D13" s="64" t="s">
        <v>13</v>
      </c>
      <c r="F13" s="44"/>
      <c r="G13" s="44"/>
      <c r="H13" s="65"/>
      <c r="I13" s="44"/>
      <c r="J13" s="47"/>
    </row>
    <row r="14" spans="2:10" s="48" customFormat="1" ht="12.75">
      <c r="B14" s="64" t="s">
        <v>16</v>
      </c>
      <c r="C14" s="64" t="s">
        <v>17</v>
      </c>
      <c r="D14" s="64" t="s">
        <v>18</v>
      </c>
      <c r="F14" s="44"/>
      <c r="G14" s="44"/>
      <c r="H14" s="47"/>
      <c r="I14" s="44"/>
      <c r="J14" s="44"/>
    </row>
    <row r="15" spans="2:10" s="48" customFormat="1" ht="13.5" customHeight="1">
      <c r="B15" s="66">
        <v>0</v>
      </c>
      <c r="C15" s="33">
        <v>50000</v>
      </c>
      <c r="D15" s="67">
        <v>0</v>
      </c>
      <c r="F15" s="44"/>
      <c r="G15" s="44"/>
      <c r="H15" s="47"/>
      <c r="I15" s="44"/>
      <c r="J15" s="44"/>
    </row>
    <row r="16" spans="2:10" s="48" customFormat="1" ht="13.5" customHeight="1">
      <c r="B16" s="68">
        <v>50001</v>
      </c>
      <c r="C16" s="33">
        <v>100000</v>
      </c>
      <c r="D16" s="67">
        <v>0.1</v>
      </c>
      <c r="F16" s="44"/>
      <c r="G16" s="44"/>
      <c r="H16" s="47"/>
      <c r="I16" s="44"/>
      <c r="J16" s="44"/>
    </row>
    <row r="17" spans="2:4" ht="13.5" customHeight="1">
      <c r="B17" s="68">
        <v>100001</v>
      </c>
      <c r="C17" s="33">
        <v>150000</v>
      </c>
      <c r="D17" s="67">
        <v>0.11</v>
      </c>
    </row>
    <row r="18" spans="2:4" s="53" customFormat="1" ht="13.5" customHeight="1">
      <c r="B18" s="68">
        <v>150001</v>
      </c>
      <c r="C18" s="33">
        <v>200000</v>
      </c>
      <c r="D18" s="67">
        <v>0.12</v>
      </c>
    </row>
    <row r="19" spans="2:4" s="53" customFormat="1" ht="13.5" customHeight="1">
      <c r="B19" s="68">
        <v>200001</v>
      </c>
      <c r="C19" s="33">
        <v>250000</v>
      </c>
      <c r="D19" s="67">
        <v>0.13</v>
      </c>
    </row>
    <row r="20" spans="2:4" s="53" customFormat="1" ht="13.5" customHeight="1">
      <c r="B20" s="68">
        <v>250001</v>
      </c>
      <c r="C20" s="33">
        <v>300000</v>
      </c>
      <c r="D20" s="67">
        <v>0.14</v>
      </c>
    </row>
    <row r="21" spans="2:4" s="53" customFormat="1" ht="13.5" customHeight="1">
      <c r="B21" s="68">
        <v>300001</v>
      </c>
      <c r="C21" s="33">
        <v>350000</v>
      </c>
      <c r="D21" s="67">
        <v>0.15000000000000002</v>
      </c>
    </row>
    <row r="22" spans="2:4" s="53" customFormat="1" ht="13.5" customHeight="1">
      <c r="B22" s="68">
        <v>350001</v>
      </c>
      <c r="C22" s="33">
        <v>400000</v>
      </c>
      <c r="D22" s="67">
        <v>0.16000000000000003</v>
      </c>
    </row>
    <row r="23" spans="2:4" s="53" customFormat="1" ht="13.5" customHeight="1">
      <c r="B23" s="68">
        <v>400001</v>
      </c>
      <c r="C23" s="33">
        <v>500000</v>
      </c>
      <c r="D23" s="67">
        <v>0.17000000000000004</v>
      </c>
    </row>
    <row r="24" spans="2:4" s="53" customFormat="1" ht="13.5" customHeight="1">
      <c r="B24" s="68">
        <v>500001</v>
      </c>
      <c r="C24" s="33">
        <v>600000</v>
      </c>
      <c r="D24" s="67">
        <v>0.17500000000000004</v>
      </c>
    </row>
    <row r="25" spans="2:5" s="53" customFormat="1" ht="13.5" customHeight="1">
      <c r="B25" s="68">
        <v>600001</v>
      </c>
      <c r="C25" s="33">
        <v>700000</v>
      </c>
      <c r="D25" s="67">
        <v>0.18000000000000005</v>
      </c>
      <c r="E25" s="60"/>
    </row>
    <row r="26" spans="2:5" s="53" customFormat="1" ht="13.5" customHeight="1">
      <c r="B26" s="68">
        <v>700001</v>
      </c>
      <c r="C26" s="33">
        <v>800000</v>
      </c>
      <c r="D26" s="67">
        <v>0.18500000000000005</v>
      </c>
      <c r="E26" s="60"/>
    </row>
    <row r="27" spans="2:5" s="53" customFormat="1" ht="13.5" customHeight="1">
      <c r="B27" s="68">
        <v>800001</v>
      </c>
      <c r="C27" s="33">
        <v>900000</v>
      </c>
      <c r="D27" s="67">
        <v>0.19000000000000006</v>
      </c>
      <c r="E27" s="60"/>
    </row>
    <row r="28" spans="2:5" s="53" customFormat="1" ht="13.5" customHeight="1">
      <c r="B28" s="68">
        <v>1100001</v>
      </c>
      <c r="C28" s="33">
        <v>1300000</v>
      </c>
      <c r="D28" s="69">
        <v>0.19500000000000006</v>
      </c>
      <c r="E28" s="60"/>
    </row>
    <row r="29" spans="2:5" s="53" customFormat="1" ht="13.5" customHeight="1">
      <c r="B29" s="68">
        <v>1500001</v>
      </c>
      <c r="C29" s="33" t="s">
        <v>19</v>
      </c>
      <c r="D29" s="69">
        <v>0.20000000000000007</v>
      </c>
      <c r="E29" s="60"/>
    </row>
    <row r="30" spans="2:7" s="53" customFormat="1" ht="12.75" customHeight="1">
      <c r="B30" s="70"/>
      <c r="C30" s="71"/>
      <c r="D30" s="72"/>
      <c r="E30" s="34"/>
      <c r="F30" s="60"/>
      <c r="G30" s="60"/>
    </row>
    <row r="31" spans="2:7" s="53" customFormat="1" ht="12.75" customHeight="1">
      <c r="B31" s="70"/>
      <c r="C31" s="71"/>
      <c r="D31" s="72"/>
      <c r="E31" s="34"/>
      <c r="F31" s="60"/>
      <c r="G31" s="60"/>
    </row>
    <row r="32" ht="25.5">
      <c r="A32" s="73" t="s">
        <v>45</v>
      </c>
    </row>
    <row r="33" spans="1:4" s="53" customFormat="1" ht="25.5">
      <c r="A33" s="52" t="s">
        <v>46</v>
      </c>
      <c r="B33" s="74"/>
      <c r="C33" s="74"/>
      <c r="D33" s="74"/>
    </row>
    <row r="34" spans="1:16" s="48" customFormat="1" ht="15.75">
      <c r="A34" s="41" t="s">
        <v>47</v>
      </c>
      <c r="B34" s="45"/>
      <c r="C34" s="45"/>
      <c r="D34" s="45"/>
      <c r="E34" s="45"/>
      <c r="F34" s="45"/>
      <c r="G34" s="45"/>
      <c r="H34" s="45"/>
      <c r="I34" s="44"/>
      <c r="J34" s="49"/>
      <c r="K34" s="46"/>
      <c r="L34" s="50"/>
      <c r="M34" s="44"/>
      <c r="N34" s="47"/>
      <c r="P34" s="44"/>
    </row>
    <row r="35" spans="2:7" s="53" customFormat="1" ht="12.75" customHeight="1">
      <c r="B35" s="70"/>
      <c r="C35" s="71"/>
      <c r="D35" s="72"/>
      <c r="E35" s="34"/>
      <c r="F35" s="60"/>
      <c r="G35" s="60"/>
    </row>
    <row r="36" spans="2:4" ht="12.75">
      <c r="B36" s="151" t="s">
        <v>15</v>
      </c>
      <c r="C36" s="151"/>
      <c r="D36" s="64" t="s">
        <v>13</v>
      </c>
    </row>
    <row r="37" spans="2:4" ht="12.75">
      <c r="B37" s="64" t="s">
        <v>16</v>
      </c>
      <c r="C37" s="64" t="s">
        <v>17</v>
      </c>
      <c r="D37" s="64" t="s">
        <v>18</v>
      </c>
    </row>
    <row r="38" spans="2:4" ht="12.75">
      <c r="B38" s="66">
        <v>0</v>
      </c>
      <c r="C38" s="33">
        <v>100000</v>
      </c>
      <c r="D38" s="67">
        <v>0.05</v>
      </c>
    </row>
    <row r="39" spans="2:4" ht="12.75">
      <c r="B39" s="68">
        <v>100001</v>
      </c>
      <c r="C39" s="33">
        <v>300000</v>
      </c>
      <c r="D39" s="67">
        <v>0.060000000000000005</v>
      </c>
    </row>
    <row r="40" spans="2:4" ht="12.75">
      <c r="B40" s="68">
        <v>300001</v>
      </c>
      <c r="C40" s="33">
        <v>500000</v>
      </c>
      <c r="D40" s="67">
        <v>0.07</v>
      </c>
    </row>
    <row r="41" spans="2:4" ht="12.75">
      <c r="B41" s="68">
        <v>500001</v>
      </c>
      <c r="C41" s="33">
        <v>1000000</v>
      </c>
      <c r="D41" s="67">
        <v>0.08</v>
      </c>
    </row>
    <row r="42" spans="2:4" ht="12.75">
      <c r="B42" s="68">
        <v>1000001</v>
      </c>
      <c r="C42" s="33">
        <v>1500000</v>
      </c>
      <c r="D42" s="67">
        <v>0.09</v>
      </c>
    </row>
    <row r="43" spans="2:4" ht="12.75">
      <c r="B43" s="68">
        <v>1500001</v>
      </c>
      <c r="C43" s="33">
        <v>2000000</v>
      </c>
      <c r="D43" s="67">
        <v>0.09999999999999999</v>
      </c>
    </row>
    <row r="44" spans="2:4" ht="12.75">
      <c r="B44" s="68">
        <v>2000001</v>
      </c>
      <c r="C44" s="33">
        <v>4000000</v>
      </c>
      <c r="D44" s="67">
        <v>0.10999999999999999</v>
      </c>
    </row>
    <row r="45" spans="2:4" ht="12.75">
      <c r="B45" s="68">
        <v>4000001</v>
      </c>
      <c r="C45" s="33">
        <v>6000000</v>
      </c>
      <c r="D45" s="67">
        <v>0.11999999999999998</v>
      </c>
    </row>
    <row r="46" spans="2:4" ht="12.75">
      <c r="B46" s="68">
        <v>6000001</v>
      </c>
      <c r="C46" s="33">
        <v>8000000</v>
      </c>
      <c r="D46" s="67">
        <v>0.12999999999999998</v>
      </c>
    </row>
    <row r="47" spans="2:4" ht="12.75">
      <c r="B47" s="68">
        <v>8000001</v>
      </c>
      <c r="C47" s="33">
        <v>10000000</v>
      </c>
      <c r="D47" s="67">
        <v>0.13999999999999999</v>
      </c>
    </row>
    <row r="48" spans="2:4" ht="12.75">
      <c r="B48" s="68">
        <v>10000001</v>
      </c>
      <c r="C48" s="33" t="s">
        <v>19</v>
      </c>
      <c r="D48" s="67">
        <v>0.15</v>
      </c>
    </row>
    <row r="49" spans="2:11" s="53" customFormat="1" ht="12" customHeight="1">
      <c r="B49" s="75"/>
      <c r="C49" s="57"/>
      <c r="D49" s="57"/>
      <c r="E49" s="57"/>
      <c r="F49" s="58"/>
      <c r="G49" s="58"/>
      <c r="H49" s="59"/>
      <c r="I49" s="34"/>
      <c r="J49" s="34"/>
      <c r="K49" s="60"/>
    </row>
    <row r="50" spans="1:11" s="53" customFormat="1" ht="13.5" customHeight="1">
      <c r="A50" s="41" t="s">
        <v>48</v>
      </c>
      <c r="B50" s="45"/>
      <c r="C50" s="45"/>
      <c r="D50" s="45"/>
      <c r="E50" s="45"/>
      <c r="F50" s="45"/>
      <c r="G50" s="45"/>
      <c r="H50" s="45"/>
      <c r="I50" s="46"/>
      <c r="J50" s="46"/>
      <c r="K50" s="46"/>
    </row>
    <row r="51" spans="2:11" s="53" customFormat="1" ht="13.5" customHeight="1">
      <c r="B51" s="76" t="s">
        <v>49</v>
      </c>
      <c r="C51" s="54"/>
      <c r="D51" s="54"/>
      <c r="E51" s="54"/>
      <c r="F51" s="54"/>
      <c r="G51" s="54"/>
      <c r="H51" s="54"/>
      <c r="I51" s="46"/>
      <c r="J51" s="46"/>
      <c r="K51" s="46"/>
    </row>
    <row r="52" spans="2:11" s="53" customFormat="1" ht="15.75">
      <c r="B52" s="76" t="s">
        <v>50</v>
      </c>
      <c r="C52" s="54"/>
      <c r="D52" s="54"/>
      <c r="E52" s="54"/>
      <c r="F52" s="54"/>
      <c r="G52" s="54"/>
      <c r="H52" s="54"/>
      <c r="I52" s="46"/>
      <c r="J52" s="46"/>
      <c r="K52" s="46"/>
    </row>
    <row r="53" spans="2:11" s="53" customFormat="1" ht="15.75">
      <c r="B53" s="76" t="s">
        <v>51</v>
      </c>
      <c r="C53" s="54"/>
      <c r="D53" s="54"/>
      <c r="E53" s="54"/>
      <c r="F53" s="54"/>
      <c r="G53" s="54"/>
      <c r="H53" s="54"/>
      <c r="I53" s="46"/>
      <c r="J53" s="46"/>
      <c r="K53" s="46"/>
    </row>
    <row r="54" spans="2:11" s="53" customFormat="1" ht="15.75">
      <c r="B54" s="76" t="s">
        <v>52</v>
      </c>
      <c r="C54" s="54"/>
      <c r="D54" s="54"/>
      <c r="E54" s="54"/>
      <c r="F54" s="54"/>
      <c r="G54" s="54"/>
      <c r="H54" s="54"/>
      <c r="I54" s="46"/>
      <c r="J54" s="46"/>
      <c r="K54" s="46"/>
    </row>
    <row r="55" spans="2:11" s="53" customFormat="1" ht="15.75">
      <c r="B55" s="76" t="s">
        <v>84</v>
      </c>
      <c r="C55" s="54"/>
      <c r="D55" s="54"/>
      <c r="E55" s="54"/>
      <c r="F55" s="54"/>
      <c r="G55" s="54"/>
      <c r="H55" s="54"/>
      <c r="I55" s="46"/>
      <c r="J55" s="46"/>
      <c r="K55" s="46"/>
    </row>
    <row r="56" spans="2:11" s="53" customFormat="1" ht="15.75">
      <c r="B56" s="76" t="s">
        <v>53</v>
      </c>
      <c r="C56" s="54"/>
      <c r="D56" s="54"/>
      <c r="E56" s="54"/>
      <c r="F56" s="54"/>
      <c r="G56" s="54"/>
      <c r="H56" s="54"/>
      <c r="I56" s="46"/>
      <c r="J56" s="46"/>
      <c r="K56" s="46"/>
    </row>
    <row r="57" spans="2:11" s="53" customFormat="1" ht="15.75">
      <c r="B57" s="76" t="s">
        <v>96</v>
      </c>
      <c r="C57" s="54"/>
      <c r="D57" s="54"/>
      <c r="E57" s="54"/>
      <c r="F57" s="54"/>
      <c r="G57" s="54"/>
      <c r="H57" s="54"/>
      <c r="I57" s="46"/>
      <c r="J57" s="46"/>
      <c r="K57" s="46"/>
    </row>
    <row r="58" spans="2:11" s="53" customFormat="1" ht="15.75">
      <c r="B58" s="76" t="s">
        <v>91</v>
      </c>
      <c r="C58" s="54"/>
      <c r="D58" s="54"/>
      <c r="E58" s="54"/>
      <c r="F58" s="54"/>
      <c r="G58" s="54"/>
      <c r="H58" s="54"/>
      <c r="I58" s="46"/>
      <c r="J58" s="46"/>
      <c r="K58" s="46"/>
    </row>
    <row r="59" spans="1:11" s="53" customFormat="1" ht="12.75">
      <c r="A59" s="77"/>
      <c r="B59" s="54"/>
      <c r="C59" s="54"/>
      <c r="D59" s="54"/>
      <c r="E59" s="54"/>
      <c r="F59" s="54"/>
      <c r="G59" s="54"/>
      <c r="H59" s="54"/>
      <c r="I59" s="46"/>
      <c r="J59" s="46"/>
      <c r="K59" s="46"/>
    </row>
    <row r="60" spans="1:11" s="53" customFormat="1" ht="13.5" customHeight="1">
      <c r="A60" s="44"/>
      <c r="B60" s="151" t="s">
        <v>15</v>
      </c>
      <c r="C60" s="151"/>
      <c r="D60" s="64" t="s">
        <v>13</v>
      </c>
      <c r="E60" s="54"/>
      <c r="F60" s="54"/>
      <c r="G60" s="54"/>
      <c r="H60" s="54"/>
      <c r="I60" s="46"/>
      <c r="J60" s="46"/>
      <c r="K60" s="46"/>
    </row>
    <row r="61" spans="1:11" s="53" customFormat="1" ht="13.5" customHeight="1">
      <c r="A61" s="44"/>
      <c r="B61" s="64" t="s">
        <v>16</v>
      </c>
      <c r="C61" s="64" t="s">
        <v>17</v>
      </c>
      <c r="D61" s="64" t="s">
        <v>18</v>
      </c>
      <c r="E61" s="54"/>
      <c r="F61" s="54"/>
      <c r="G61" s="54"/>
      <c r="H61" s="54"/>
      <c r="I61" s="46"/>
      <c r="J61" s="46"/>
      <c r="K61" s="46"/>
    </row>
    <row r="62" spans="1:11" s="53" customFormat="1" ht="13.5" customHeight="1">
      <c r="A62" s="44"/>
      <c r="B62" s="66">
        <v>0</v>
      </c>
      <c r="C62" s="33">
        <v>100000</v>
      </c>
      <c r="D62" s="67">
        <v>0</v>
      </c>
      <c r="E62" s="54"/>
      <c r="F62" s="54"/>
      <c r="G62" s="54"/>
      <c r="H62" s="54"/>
      <c r="I62" s="46"/>
      <c r="J62" s="46"/>
      <c r="K62" s="46"/>
    </row>
    <row r="63" spans="1:8" s="53" customFormat="1" ht="13.5" customHeight="1">
      <c r="A63" s="44"/>
      <c r="B63" s="68">
        <v>100001</v>
      </c>
      <c r="C63" s="33">
        <v>150000</v>
      </c>
      <c r="D63" s="55">
        <v>0.03</v>
      </c>
      <c r="E63" s="78"/>
      <c r="F63" s="78"/>
      <c r="G63" s="78"/>
      <c r="H63" s="60"/>
    </row>
    <row r="64" spans="1:8" s="53" customFormat="1" ht="13.5" customHeight="1">
      <c r="A64" s="44"/>
      <c r="B64" s="68">
        <v>150001</v>
      </c>
      <c r="C64" s="33">
        <v>200000</v>
      </c>
      <c r="D64" s="67">
        <v>0.05</v>
      </c>
      <c r="E64" s="78"/>
      <c r="F64" s="78"/>
      <c r="G64" s="78"/>
      <c r="H64" s="60"/>
    </row>
    <row r="65" spans="1:8" s="53" customFormat="1" ht="13.5" customHeight="1">
      <c r="A65" s="44"/>
      <c r="B65" s="68">
        <v>200001</v>
      </c>
      <c r="C65" s="33">
        <v>350000</v>
      </c>
      <c r="D65" s="67">
        <v>0.060000000000000005</v>
      </c>
      <c r="E65" s="79">
        <v>300000</v>
      </c>
      <c r="F65" s="78"/>
      <c r="G65" s="78"/>
      <c r="H65" s="60"/>
    </row>
    <row r="66" spans="1:8" s="53" customFormat="1" ht="13.5" customHeight="1">
      <c r="A66" s="44"/>
      <c r="B66" s="68">
        <v>350001</v>
      </c>
      <c r="C66" s="33">
        <v>500000</v>
      </c>
      <c r="D66" s="67">
        <v>0.07</v>
      </c>
      <c r="E66" s="79"/>
      <c r="F66" s="78"/>
      <c r="G66" s="78"/>
      <c r="H66" s="60"/>
    </row>
    <row r="67" spans="1:8" s="53" customFormat="1" ht="13.5" customHeight="1">
      <c r="A67" s="44"/>
      <c r="B67" s="68">
        <v>500001</v>
      </c>
      <c r="C67" s="33">
        <v>1000000</v>
      </c>
      <c r="D67" s="67">
        <v>0.07500000000000001</v>
      </c>
      <c r="E67" s="59"/>
      <c r="F67" s="34"/>
      <c r="G67" s="34"/>
      <c r="H67" s="60"/>
    </row>
    <row r="68" spans="1:8" s="53" customFormat="1" ht="13.5" customHeight="1">
      <c r="A68" s="44"/>
      <c r="B68" s="68">
        <v>1000001</v>
      </c>
      <c r="C68" s="33">
        <v>1500000</v>
      </c>
      <c r="D68" s="67">
        <v>0.08000000000000002</v>
      </c>
      <c r="E68" s="78"/>
      <c r="F68" s="34"/>
      <c r="G68" s="34"/>
      <c r="H68" s="60"/>
    </row>
    <row r="69" spans="1:8" s="53" customFormat="1" ht="13.5" customHeight="1">
      <c r="A69" s="44"/>
      <c r="B69" s="68">
        <v>1500001</v>
      </c>
      <c r="C69" s="33">
        <v>2000000</v>
      </c>
      <c r="D69" s="67">
        <v>0.08500000000000002</v>
      </c>
      <c r="E69" s="59"/>
      <c r="F69" s="34"/>
      <c r="G69" s="34"/>
      <c r="H69" s="60"/>
    </row>
    <row r="70" spans="1:8" s="53" customFormat="1" ht="13.5" customHeight="1">
      <c r="A70" s="44"/>
      <c r="B70" s="68">
        <v>2000001</v>
      </c>
      <c r="C70" s="33">
        <v>2500000</v>
      </c>
      <c r="D70" s="67">
        <v>0.09000000000000002</v>
      </c>
      <c r="E70" s="59"/>
      <c r="F70" s="34"/>
      <c r="G70" s="34"/>
      <c r="H70" s="60"/>
    </row>
    <row r="71" spans="1:8" s="53" customFormat="1" ht="13.5" customHeight="1">
      <c r="A71" s="44"/>
      <c r="B71" s="68">
        <v>2500001</v>
      </c>
      <c r="C71" s="33">
        <v>3000000</v>
      </c>
      <c r="D71" s="67">
        <v>0.09500000000000003</v>
      </c>
      <c r="E71" s="59"/>
      <c r="F71" s="34"/>
      <c r="G71" s="34"/>
      <c r="H71" s="60"/>
    </row>
    <row r="72" spans="1:8" s="53" customFormat="1" ht="13.5" customHeight="1">
      <c r="A72" s="44"/>
      <c r="B72" s="68">
        <v>3000001</v>
      </c>
      <c r="C72" s="33" t="s">
        <v>19</v>
      </c>
      <c r="D72" s="67">
        <v>0.10000000000000003</v>
      </c>
      <c r="E72" s="59"/>
      <c r="F72" s="34"/>
      <c r="G72" s="34"/>
      <c r="H72" s="60"/>
    </row>
    <row r="73" spans="1:8" s="53" customFormat="1" ht="13.5" customHeight="1">
      <c r="A73" s="44"/>
      <c r="B73" s="80"/>
      <c r="C73" s="56"/>
      <c r="D73" s="72"/>
      <c r="E73" s="59"/>
      <c r="F73" s="34"/>
      <c r="G73" s="34"/>
      <c r="H73" s="60"/>
    </row>
    <row r="74" spans="1:8" s="53" customFormat="1" ht="15.75">
      <c r="A74" s="41" t="s">
        <v>54</v>
      </c>
      <c r="B74" s="57"/>
      <c r="C74" s="57"/>
      <c r="D74" s="58"/>
      <c r="E74" s="59"/>
      <c r="F74" s="34"/>
      <c r="G74" s="34"/>
      <c r="H74" s="60"/>
    </row>
    <row r="75" spans="1:8" s="53" customFormat="1" ht="15.75">
      <c r="A75" s="142">
        <v>0.15</v>
      </c>
      <c r="B75" s="81" t="s">
        <v>90</v>
      </c>
      <c r="C75" s="57"/>
      <c r="D75" s="58"/>
      <c r="E75" s="59"/>
      <c r="F75" s="34"/>
      <c r="G75" s="34"/>
      <c r="H75" s="60"/>
    </row>
    <row r="76" spans="1:8" s="53" customFormat="1" ht="15.75">
      <c r="A76" s="142">
        <v>0.1</v>
      </c>
      <c r="B76" s="81" t="s">
        <v>55</v>
      </c>
      <c r="C76" s="57"/>
      <c r="D76" s="58"/>
      <c r="E76" s="59"/>
      <c r="F76" s="34"/>
      <c r="G76" s="34"/>
      <c r="H76" s="60"/>
    </row>
    <row r="77" spans="1:8" s="53" customFormat="1" ht="15.75">
      <c r="A77" s="142">
        <v>0.1</v>
      </c>
      <c r="B77" s="81" t="s">
        <v>56</v>
      </c>
      <c r="C77" s="57"/>
      <c r="D77" s="58"/>
      <c r="E77" s="59"/>
      <c r="F77" s="34"/>
      <c r="G77" s="34"/>
      <c r="H77" s="60"/>
    </row>
    <row r="78" spans="1:8" s="53" customFormat="1" ht="15.75">
      <c r="A78" s="142">
        <v>0.15</v>
      </c>
      <c r="B78" s="81" t="s">
        <v>101</v>
      </c>
      <c r="C78" s="57"/>
      <c r="D78" s="58"/>
      <c r="E78" s="59"/>
      <c r="F78" s="34"/>
      <c r="G78" s="34"/>
      <c r="H78" s="60"/>
    </row>
    <row r="79" spans="1:8" s="53" customFormat="1" ht="15.75">
      <c r="A79" s="142">
        <v>0.15</v>
      </c>
      <c r="B79" s="81" t="s">
        <v>83</v>
      </c>
      <c r="C79" s="57"/>
      <c r="D79" s="58"/>
      <c r="E79" s="59"/>
      <c r="F79" s="34"/>
      <c r="G79" s="34"/>
      <c r="H79" s="60"/>
    </row>
    <row r="80" spans="1:8" s="53" customFormat="1" ht="15.75">
      <c r="A80" s="142">
        <v>0.15</v>
      </c>
      <c r="B80" s="81" t="s">
        <v>136</v>
      </c>
      <c r="C80" s="57"/>
      <c r="D80" s="58"/>
      <c r="E80" s="59"/>
      <c r="F80" s="34"/>
      <c r="G80" s="34"/>
      <c r="H80" s="60"/>
    </row>
    <row r="81" spans="1:8" s="53" customFormat="1" ht="15.75">
      <c r="A81" s="142">
        <v>0.1</v>
      </c>
      <c r="B81" s="81" t="s">
        <v>97</v>
      </c>
      <c r="C81" s="57"/>
      <c r="D81" s="58"/>
      <c r="E81" s="59"/>
      <c r="F81" s="34"/>
      <c r="G81" s="34"/>
      <c r="H81" s="60"/>
    </row>
    <row r="82" spans="1:8" s="53" customFormat="1" ht="15.75">
      <c r="A82" s="142">
        <v>0.1</v>
      </c>
      <c r="B82" s="81" t="s">
        <v>99</v>
      </c>
      <c r="C82" s="57"/>
      <c r="D82" s="58"/>
      <c r="E82" s="59"/>
      <c r="F82" s="34"/>
      <c r="G82" s="34"/>
      <c r="H82" s="60"/>
    </row>
    <row r="83" spans="1:8" s="53" customFormat="1" ht="15.75">
      <c r="A83" s="86"/>
      <c r="B83" s="81"/>
      <c r="C83" s="57"/>
      <c r="D83" s="58"/>
      <c r="E83" s="59"/>
      <c r="F83" s="34"/>
      <c r="G83" s="34"/>
      <c r="H83" s="60"/>
    </row>
    <row r="84" spans="2:7" ht="18">
      <c r="B84" s="82" t="s">
        <v>20</v>
      </c>
      <c r="C84" s="35"/>
      <c r="D84" s="35"/>
      <c r="E84" s="35"/>
      <c r="F84" s="35"/>
      <c r="G84" s="35"/>
    </row>
    <row r="85" ht="18">
      <c r="B85" s="83" t="s">
        <v>21</v>
      </c>
    </row>
  </sheetData>
  <sheetProtection/>
  <mergeCells count="3">
    <mergeCell ref="B13:C13"/>
    <mergeCell ref="B36:C36"/>
    <mergeCell ref="B60:C60"/>
  </mergeCells>
  <printOptions horizontalCentered="1" verticalCentered="1"/>
  <pageMargins left="0" right="0" top="0" bottom="0" header="0.2362204724409449" footer="0.2755905511811024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2"/>
  <sheetViews>
    <sheetView showGridLines="0" tabSelected="1" zoomScalePageLayoutView="0" workbookViewId="0" topLeftCell="A1">
      <selection activeCell="F10" sqref="F10"/>
    </sheetView>
  </sheetViews>
  <sheetFormatPr defaultColWidth="9.00390625" defaultRowHeight="12.75"/>
  <cols>
    <col min="1" max="1" width="32.75390625" style="9" customWidth="1"/>
    <col min="2" max="2" width="38.00390625" style="2" customWidth="1"/>
    <col min="3" max="3" width="8.875" style="14" bestFit="1" customWidth="1"/>
    <col min="4" max="4" width="6.25390625" style="14" hidden="1" customWidth="1"/>
    <col min="5" max="5" width="11.125" style="14" bestFit="1" customWidth="1"/>
    <col min="6" max="6" width="11.00390625" style="144" bestFit="1" customWidth="1"/>
    <col min="7" max="7" width="7.25390625" style="146" bestFit="1" customWidth="1"/>
    <col min="8" max="8" width="6.125" style="145" bestFit="1" customWidth="1"/>
    <col min="9" max="9" width="7.25390625" style="51" bestFit="1" customWidth="1"/>
    <col min="10" max="10" width="12.25390625" style="15" customWidth="1"/>
    <col min="11" max="11" width="4.00390625" style="1" hidden="1" customWidth="1"/>
    <col min="12" max="16384" width="9.125" style="1" customWidth="1"/>
  </cols>
  <sheetData>
    <row r="1" spans="1:10" s="214" customFormat="1" ht="26.25" customHeight="1">
      <c r="A1" s="215" t="s">
        <v>171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.75" customHeight="1">
      <c r="A2" s="1"/>
      <c r="B2" s="152" t="s">
        <v>12</v>
      </c>
      <c r="C2" s="152"/>
      <c r="D2" s="152"/>
      <c r="E2" s="152"/>
      <c r="F2" s="16"/>
      <c r="J2" s="24"/>
    </row>
    <row r="3" spans="2:11" ht="26.25" customHeight="1">
      <c r="B3" s="152"/>
      <c r="C3" s="152"/>
      <c r="D3" s="152"/>
      <c r="E3" s="152"/>
      <c r="F3" s="164" t="s">
        <v>137</v>
      </c>
      <c r="G3" s="164"/>
      <c r="H3" s="164"/>
      <c r="I3" s="164"/>
      <c r="J3" s="164"/>
      <c r="K3" s="10"/>
    </row>
    <row r="4" spans="2:11" ht="21" customHeight="1">
      <c r="B4" s="152"/>
      <c r="C4" s="152"/>
      <c r="D4" s="152"/>
      <c r="E4" s="152"/>
      <c r="F4" s="164" t="s">
        <v>138</v>
      </c>
      <c r="G4" s="164"/>
      <c r="H4" s="164"/>
      <c r="I4" s="164"/>
      <c r="J4" s="164"/>
      <c r="K4" s="10"/>
    </row>
    <row r="5" spans="1:10" ht="12.75" customHeight="1">
      <c r="A5" s="1"/>
      <c r="B5" s="152"/>
      <c r="C5" s="152"/>
      <c r="D5" s="152"/>
      <c r="E5" s="152"/>
      <c r="F5" s="16"/>
      <c r="G5" s="147"/>
      <c r="J5" s="213" t="s">
        <v>139</v>
      </c>
    </row>
    <row r="6" spans="1:10" ht="12.75" customHeight="1">
      <c r="A6" s="1"/>
      <c r="B6" s="153"/>
      <c r="C6" s="153"/>
      <c r="D6" s="153"/>
      <c r="E6" s="153"/>
      <c r="F6" s="32"/>
      <c r="G6" s="8"/>
      <c r="H6" s="8"/>
      <c r="J6" s="22" t="s">
        <v>98</v>
      </c>
    </row>
    <row r="7" spans="1:10" s="3" customFormat="1" ht="33.75">
      <c r="A7" s="154" t="s">
        <v>27</v>
      </c>
      <c r="B7" s="155"/>
      <c r="C7" s="19" t="s">
        <v>26</v>
      </c>
      <c r="D7" s="40" t="s">
        <v>0</v>
      </c>
      <c r="E7" s="5" t="s">
        <v>24</v>
      </c>
      <c r="F7" s="36" t="s">
        <v>9</v>
      </c>
      <c r="G7" s="37" t="s">
        <v>3</v>
      </c>
      <c r="H7" s="38" t="s">
        <v>1</v>
      </c>
      <c r="I7" s="37" t="s">
        <v>2</v>
      </c>
      <c r="J7" s="19" t="s">
        <v>25</v>
      </c>
    </row>
    <row r="8" spans="1:10" s="30" customFormat="1" ht="15">
      <c r="A8" s="26" t="s">
        <v>5</v>
      </c>
      <c r="B8" s="27"/>
      <c r="C8" s="27"/>
      <c r="D8" s="27"/>
      <c r="E8" s="27"/>
      <c r="F8" s="28"/>
      <c r="G8" s="27"/>
      <c r="H8" s="27"/>
      <c r="I8" s="27"/>
      <c r="J8" s="29"/>
    </row>
    <row r="9" spans="1:11" s="7" customFormat="1" ht="23.25">
      <c r="A9" s="143" t="s">
        <v>102</v>
      </c>
      <c r="B9" s="150" t="s">
        <v>141</v>
      </c>
      <c r="C9" s="18">
        <v>20</v>
      </c>
      <c r="D9" s="104">
        <v>18</v>
      </c>
      <c r="E9" s="23" t="s">
        <v>28</v>
      </c>
      <c r="F9" s="100">
        <v>1450</v>
      </c>
      <c r="G9" s="105">
        <f>F9/C9</f>
        <v>72.5</v>
      </c>
      <c r="H9" s="89">
        <f>C9/K9</f>
        <v>8</v>
      </c>
      <c r="I9" s="105">
        <f>F9/H9</f>
        <v>181.25</v>
      </c>
      <c r="J9" s="11">
        <v>36</v>
      </c>
      <c r="K9" s="106">
        <v>2.5</v>
      </c>
    </row>
    <row r="10" spans="1:11" s="2" customFormat="1" ht="33.75">
      <c r="A10" s="12" t="s">
        <v>103</v>
      </c>
      <c r="B10" s="20" t="s">
        <v>142</v>
      </c>
      <c r="C10" s="104">
        <v>20</v>
      </c>
      <c r="D10" s="104">
        <v>18</v>
      </c>
      <c r="E10" s="23" t="s">
        <v>29</v>
      </c>
      <c r="F10" s="113">
        <v>850</v>
      </c>
      <c r="G10" s="107">
        <f>F10/C10</f>
        <v>42.5</v>
      </c>
      <c r="H10" s="89">
        <f>C10/K10</f>
        <v>20</v>
      </c>
      <c r="I10" s="108">
        <f>F10/H10</f>
        <v>42.5</v>
      </c>
      <c r="J10" s="11">
        <v>36</v>
      </c>
      <c r="K10" s="109">
        <v>1</v>
      </c>
    </row>
    <row r="11" spans="1:11" s="2" customFormat="1" ht="22.5">
      <c r="A11" s="12" t="s">
        <v>104</v>
      </c>
      <c r="B11" s="20" t="s">
        <v>143</v>
      </c>
      <c r="C11" s="104">
        <v>20</v>
      </c>
      <c r="D11" s="104">
        <v>18</v>
      </c>
      <c r="E11" s="23" t="s">
        <v>29</v>
      </c>
      <c r="F11" s="113">
        <v>1200</v>
      </c>
      <c r="G11" s="107">
        <f>F11/C11</f>
        <v>60</v>
      </c>
      <c r="H11" s="89">
        <f>C11/K11</f>
        <v>20</v>
      </c>
      <c r="I11" s="108">
        <f>F11/H11</f>
        <v>60</v>
      </c>
      <c r="J11" s="11">
        <v>36</v>
      </c>
      <c r="K11" s="109">
        <v>1</v>
      </c>
    </row>
    <row r="12" spans="1:11" s="2" customFormat="1" ht="22.5">
      <c r="A12" s="13" t="s">
        <v>105</v>
      </c>
      <c r="B12" s="20" t="s">
        <v>144</v>
      </c>
      <c r="C12" s="104">
        <v>20</v>
      </c>
      <c r="D12" s="104">
        <v>18</v>
      </c>
      <c r="E12" s="23" t="s">
        <v>30</v>
      </c>
      <c r="F12" s="113">
        <v>1000</v>
      </c>
      <c r="G12" s="107">
        <f>F12/C12</f>
        <v>50</v>
      </c>
      <c r="H12" s="89">
        <f>C12/K12</f>
        <v>10</v>
      </c>
      <c r="I12" s="108">
        <f>F12/H12</f>
        <v>100</v>
      </c>
      <c r="J12" s="11">
        <v>36</v>
      </c>
      <c r="K12" s="109">
        <v>2</v>
      </c>
    </row>
    <row r="13" spans="1:11" s="2" customFormat="1" ht="21" customHeight="1">
      <c r="A13" s="156" t="s">
        <v>100</v>
      </c>
      <c r="B13" s="158" t="s">
        <v>145</v>
      </c>
      <c r="C13" s="160">
        <v>20</v>
      </c>
      <c r="D13" s="89">
        <v>18</v>
      </c>
      <c r="E13" s="23" t="s">
        <v>31</v>
      </c>
      <c r="F13" s="162">
        <v>1000</v>
      </c>
      <c r="G13" s="165">
        <f>F13/C13</f>
        <v>50</v>
      </c>
      <c r="H13" s="89">
        <f>C13/K13</f>
        <v>5.714285714285714</v>
      </c>
      <c r="I13" s="102">
        <f>F13/H13</f>
        <v>175</v>
      </c>
      <c r="J13" s="11">
        <v>36</v>
      </c>
      <c r="K13" s="109">
        <v>3.5</v>
      </c>
    </row>
    <row r="14" spans="1:11" s="2" customFormat="1" ht="21" customHeight="1">
      <c r="A14" s="157"/>
      <c r="B14" s="159"/>
      <c r="C14" s="161"/>
      <c r="D14" s="89">
        <v>18</v>
      </c>
      <c r="E14" s="23" t="s">
        <v>28</v>
      </c>
      <c r="F14" s="163"/>
      <c r="G14" s="166"/>
      <c r="H14" s="89">
        <f>C13/K14</f>
        <v>8</v>
      </c>
      <c r="I14" s="102">
        <f>F13/H14</f>
        <v>125</v>
      </c>
      <c r="J14" s="11">
        <v>36</v>
      </c>
      <c r="K14" s="109">
        <v>2.5</v>
      </c>
    </row>
    <row r="15" spans="1:11" s="2" customFormat="1" ht="29.25">
      <c r="A15" s="13" t="s">
        <v>106</v>
      </c>
      <c r="B15" s="21" t="s">
        <v>10</v>
      </c>
      <c r="C15" s="104">
        <v>20</v>
      </c>
      <c r="D15" s="104">
        <v>18</v>
      </c>
      <c r="E15" s="23" t="s">
        <v>88</v>
      </c>
      <c r="F15" s="113">
        <v>1150</v>
      </c>
      <c r="G15" s="107">
        <f>F15/C15</f>
        <v>57.5</v>
      </c>
      <c r="H15" s="89">
        <f>C15/K15</f>
        <v>28.571428571428573</v>
      </c>
      <c r="I15" s="108">
        <f>F15/H15</f>
        <v>40.25</v>
      </c>
      <c r="J15" s="11">
        <v>36</v>
      </c>
      <c r="K15" s="109">
        <v>0.7</v>
      </c>
    </row>
    <row r="16" spans="1:11" s="31" customFormat="1" ht="15">
      <c r="A16" s="26" t="s">
        <v>7</v>
      </c>
      <c r="B16" s="27"/>
      <c r="C16" s="27"/>
      <c r="D16" s="27"/>
      <c r="E16" s="27"/>
      <c r="F16" s="28"/>
      <c r="G16" s="27"/>
      <c r="H16" s="27"/>
      <c r="I16" s="27"/>
      <c r="J16" s="29"/>
      <c r="K16" s="29"/>
    </row>
    <row r="17" spans="1:11" ht="12.75" customHeight="1">
      <c r="A17" s="167" t="s">
        <v>107</v>
      </c>
      <c r="B17" s="170" t="s">
        <v>146</v>
      </c>
      <c r="C17" s="89">
        <v>3.5</v>
      </c>
      <c r="D17" s="89">
        <v>2.5</v>
      </c>
      <c r="E17" s="160" t="s">
        <v>32</v>
      </c>
      <c r="F17" s="113">
        <v>265</v>
      </c>
      <c r="G17" s="101">
        <f aca="true" t="shared" si="0" ref="G17:G48">F17/C17</f>
        <v>75.71428571428571</v>
      </c>
      <c r="H17" s="89">
        <f>C17*K17</f>
        <v>21</v>
      </c>
      <c r="I17" s="102">
        <f aca="true" t="shared" si="1" ref="I17:I48">F17/H17</f>
        <v>12.619047619047619</v>
      </c>
      <c r="J17" s="11">
        <v>180</v>
      </c>
      <c r="K17" s="39">
        <v>6</v>
      </c>
    </row>
    <row r="18" spans="1:11" ht="12.75">
      <c r="A18" s="168"/>
      <c r="B18" s="171"/>
      <c r="C18" s="89">
        <v>7.5</v>
      </c>
      <c r="D18" s="89">
        <v>5.6</v>
      </c>
      <c r="E18" s="173"/>
      <c r="F18" s="113">
        <v>530</v>
      </c>
      <c r="G18" s="101">
        <f t="shared" si="0"/>
        <v>70.66666666666667</v>
      </c>
      <c r="H18" s="89">
        <f>C18*K18</f>
        <v>45</v>
      </c>
      <c r="I18" s="102">
        <f t="shared" si="1"/>
        <v>11.777777777777779</v>
      </c>
      <c r="J18" s="11">
        <v>80</v>
      </c>
      <c r="K18" s="39">
        <v>6</v>
      </c>
    </row>
    <row r="19" spans="1:11" ht="12.75">
      <c r="A19" s="168"/>
      <c r="B19" s="171"/>
      <c r="C19" s="89">
        <v>15</v>
      </c>
      <c r="D19" s="89">
        <v>11</v>
      </c>
      <c r="E19" s="173"/>
      <c r="F19" s="113">
        <v>1025</v>
      </c>
      <c r="G19" s="101">
        <f>F19/C19</f>
        <v>68.33333333333333</v>
      </c>
      <c r="H19" s="89">
        <f>C19*K19</f>
        <v>90</v>
      </c>
      <c r="I19" s="102">
        <f>F19/H19</f>
        <v>11.38888888888889</v>
      </c>
      <c r="J19" s="11">
        <v>44</v>
      </c>
      <c r="K19" s="39">
        <v>6</v>
      </c>
    </row>
    <row r="20" spans="1:11" ht="12.75">
      <c r="A20" s="169"/>
      <c r="B20" s="172"/>
      <c r="C20" s="89">
        <v>25</v>
      </c>
      <c r="D20" s="89">
        <v>18</v>
      </c>
      <c r="E20" s="173"/>
      <c r="F20" s="113">
        <v>1605</v>
      </c>
      <c r="G20" s="101">
        <f t="shared" si="0"/>
        <v>64.2</v>
      </c>
      <c r="H20" s="89">
        <f>C20*K20</f>
        <v>150</v>
      </c>
      <c r="I20" s="102">
        <f t="shared" si="1"/>
        <v>10.7</v>
      </c>
      <c r="J20" s="11">
        <v>36</v>
      </c>
      <c r="K20" s="39">
        <v>6</v>
      </c>
    </row>
    <row r="21" spans="1:11" ht="12.75" customHeight="1">
      <c r="A21" s="168" t="s">
        <v>108</v>
      </c>
      <c r="B21" s="171" t="s">
        <v>147</v>
      </c>
      <c r="C21" s="103">
        <v>3.5</v>
      </c>
      <c r="D21" s="103">
        <v>2.5</v>
      </c>
      <c r="E21" s="160" t="s">
        <v>33</v>
      </c>
      <c r="F21" s="113">
        <v>190</v>
      </c>
      <c r="G21" s="110">
        <f t="shared" si="0"/>
        <v>54.285714285714285</v>
      </c>
      <c r="H21" s="89">
        <f>C21*K21</f>
        <v>21</v>
      </c>
      <c r="I21" s="111">
        <f t="shared" si="1"/>
        <v>9.047619047619047</v>
      </c>
      <c r="J21" s="11">
        <v>180</v>
      </c>
      <c r="K21" s="39">
        <v>6</v>
      </c>
    </row>
    <row r="22" spans="1:11" ht="12.75">
      <c r="A22" s="168"/>
      <c r="B22" s="171"/>
      <c r="C22" s="89">
        <v>7.5</v>
      </c>
      <c r="D22" s="89">
        <v>5.6</v>
      </c>
      <c r="E22" s="173"/>
      <c r="F22" s="113">
        <v>335</v>
      </c>
      <c r="G22" s="101">
        <f t="shared" si="0"/>
        <v>44.666666666666664</v>
      </c>
      <c r="H22" s="89">
        <f>C22*K22</f>
        <v>45</v>
      </c>
      <c r="I22" s="102">
        <f t="shared" si="1"/>
        <v>7.444444444444445</v>
      </c>
      <c r="J22" s="11">
        <v>80</v>
      </c>
      <c r="K22" s="39">
        <v>6</v>
      </c>
    </row>
    <row r="23" spans="1:11" ht="12.75">
      <c r="A23" s="168"/>
      <c r="B23" s="171"/>
      <c r="C23" s="89">
        <v>15</v>
      </c>
      <c r="D23" s="89">
        <v>11</v>
      </c>
      <c r="E23" s="173"/>
      <c r="F23" s="113">
        <v>645</v>
      </c>
      <c r="G23" s="101">
        <f>F23/C23</f>
        <v>43</v>
      </c>
      <c r="H23" s="89">
        <f>C23*K23</f>
        <v>90</v>
      </c>
      <c r="I23" s="102">
        <f>F23/H23</f>
        <v>7.166666666666667</v>
      </c>
      <c r="J23" s="11">
        <v>44</v>
      </c>
      <c r="K23" s="39">
        <v>6</v>
      </c>
    </row>
    <row r="24" spans="1:11" ht="12.75">
      <c r="A24" s="168"/>
      <c r="B24" s="171"/>
      <c r="C24" s="89">
        <v>25</v>
      </c>
      <c r="D24" s="89">
        <v>18</v>
      </c>
      <c r="E24" s="161"/>
      <c r="F24" s="113">
        <v>1035</v>
      </c>
      <c r="G24" s="101">
        <f t="shared" si="0"/>
        <v>41.4</v>
      </c>
      <c r="H24" s="89">
        <f>C24*K24</f>
        <v>150</v>
      </c>
      <c r="I24" s="102">
        <f t="shared" si="1"/>
        <v>6.9</v>
      </c>
      <c r="J24" s="11">
        <v>36</v>
      </c>
      <c r="K24" s="39">
        <v>6</v>
      </c>
    </row>
    <row r="25" spans="1:11" ht="12.75" customHeight="1">
      <c r="A25" s="174" t="s">
        <v>109</v>
      </c>
      <c r="B25" s="175" t="s">
        <v>148</v>
      </c>
      <c r="C25" s="103">
        <v>3</v>
      </c>
      <c r="D25" s="103">
        <v>2.5</v>
      </c>
      <c r="E25" s="160" t="s">
        <v>43</v>
      </c>
      <c r="F25" s="113">
        <v>125</v>
      </c>
      <c r="G25" s="110">
        <f>F25/C25</f>
        <v>41.666666666666664</v>
      </c>
      <c r="H25" s="89">
        <f>C25*K25</f>
        <v>15</v>
      </c>
      <c r="I25" s="111">
        <f>F25/H25</f>
        <v>8.333333333333334</v>
      </c>
      <c r="J25" s="11">
        <v>180</v>
      </c>
      <c r="K25" s="39">
        <v>5</v>
      </c>
    </row>
    <row r="26" spans="1:11" ht="12.75">
      <c r="A26" s="174"/>
      <c r="B26" s="175"/>
      <c r="C26" s="89">
        <v>7</v>
      </c>
      <c r="D26" s="89">
        <v>5.6</v>
      </c>
      <c r="E26" s="173"/>
      <c r="F26" s="113">
        <v>230</v>
      </c>
      <c r="G26" s="101">
        <f>F26/C26</f>
        <v>32.857142857142854</v>
      </c>
      <c r="H26" s="89">
        <f>C26*K26</f>
        <v>35</v>
      </c>
      <c r="I26" s="102">
        <f>F26/H26</f>
        <v>6.571428571428571</v>
      </c>
      <c r="J26" s="11">
        <v>80</v>
      </c>
      <c r="K26" s="39">
        <v>5</v>
      </c>
    </row>
    <row r="27" spans="1:11" ht="12.75">
      <c r="A27" s="174"/>
      <c r="B27" s="175"/>
      <c r="C27" s="89">
        <v>14</v>
      </c>
      <c r="D27" s="89">
        <v>11</v>
      </c>
      <c r="E27" s="173"/>
      <c r="F27" s="113">
        <v>440</v>
      </c>
      <c r="G27" s="101">
        <f>F27/C27</f>
        <v>31.428571428571427</v>
      </c>
      <c r="H27" s="89">
        <f>C27*K27</f>
        <v>70</v>
      </c>
      <c r="I27" s="102">
        <f>F27/H27</f>
        <v>6.285714285714286</v>
      </c>
      <c r="J27" s="11">
        <v>44</v>
      </c>
      <c r="K27" s="39">
        <v>5</v>
      </c>
    </row>
    <row r="28" spans="1:11" ht="12.75">
      <c r="A28" s="174"/>
      <c r="B28" s="175"/>
      <c r="C28" s="89">
        <v>23</v>
      </c>
      <c r="D28" s="89">
        <v>18</v>
      </c>
      <c r="E28" s="161"/>
      <c r="F28" s="113">
        <v>705</v>
      </c>
      <c r="G28" s="101">
        <f>F28/C28</f>
        <v>30.652173913043477</v>
      </c>
      <c r="H28" s="89">
        <f>C28*K28</f>
        <v>115</v>
      </c>
      <c r="I28" s="102">
        <f>F28/H28</f>
        <v>6.130434782608695</v>
      </c>
      <c r="J28" s="11">
        <v>36</v>
      </c>
      <c r="K28" s="39">
        <v>5</v>
      </c>
    </row>
    <row r="29" spans="1:11" ht="12.75" customHeight="1">
      <c r="A29" s="167" t="s">
        <v>110</v>
      </c>
      <c r="B29" s="170" t="s">
        <v>149</v>
      </c>
      <c r="C29" s="103">
        <v>3.5</v>
      </c>
      <c r="D29" s="103">
        <v>2.5</v>
      </c>
      <c r="E29" s="160" t="s">
        <v>32</v>
      </c>
      <c r="F29" s="113">
        <v>265</v>
      </c>
      <c r="G29" s="101">
        <f t="shared" si="0"/>
        <v>75.71428571428571</v>
      </c>
      <c r="H29" s="89">
        <f>C29*K29</f>
        <v>17.5</v>
      </c>
      <c r="I29" s="102">
        <f t="shared" si="1"/>
        <v>15.142857142857142</v>
      </c>
      <c r="J29" s="11">
        <v>180</v>
      </c>
      <c r="K29" s="39">
        <v>5</v>
      </c>
    </row>
    <row r="30" spans="1:11" ht="12.75">
      <c r="A30" s="168"/>
      <c r="B30" s="171"/>
      <c r="C30" s="89">
        <v>7.5</v>
      </c>
      <c r="D30" s="89">
        <v>5.6</v>
      </c>
      <c r="E30" s="173"/>
      <c r="F30" s="113">
        <v>485</v>
      </c>
      <c r="G30" s="101">
        <f t="shared" si="0"/>
        <v>64.66666666666667</v>
      </c>
      <c r="H30" s="89">
        <f>C30*K30</f>
        <v>37.5</v>
      </c>
      <c r="I30" s="102">
        <f t="shared" si="1"/>
        <v>12.933333333333334</v>
      </c>
      <c r="J30" s="11">
        <v>80</v>
      </c>
      <c r="K30" s="39">
        <v>5</v>
      </c>
    </row>
    <row r="31" spans="1:11" ht="12.75">
      <c r="A31" s="168"/>
      <c r="B31" s="171"/>
      <c r="C31" s="89">
        <v>15</v>
      </c>
      <c r="D31" s="89">
        <v>11</v>
      </c>
      <c r="E31" s="173"/>
      <c r="F31" s="113">
        <v>940</v>
      </c>
      <c r="G31" s="101">
        <f>F31/C31</f>
        <v>62.666666666666664</v>
      </c>
      <c r="H31" s="89">
        <f>C31*K31</f>
        <v>75</v>
      </c>
      <c r="I31" s="102">
        <f>F31/H31</f>
        <v>12.533333333333333</v>
      </c>
      <c r="J31" s="11">
        <v>44</v>
      </c>
      <c r="K31" s="39">
        <v>5</v>
      </c>
    </row>
    <row r="32" spans="1:11" ht="12.75">
      <c r="A32" s="168"/>
      <c r="B32" s="171"/>
      <c r="C32" s="89">
        <v>25</v>
      </c>
      <c r="D32" s="89">
        <v>18</v>
      </c>
      <c r="E32" s="161"/>
      <c r="F32" s="113">
        <v>1545</v>
      </c>
      <c r="G32" s="101">
        <f t="shared" si="0"/>
        <v>61.8</v>
      </c>
      <c r="H32" s="89">
        <f>C32*K32</f>
        <v>125</v>
      </c>
      <c r="I32" s="102">
        <f t="shared" si="1"/>
        <v>12.36</v>
      </c>
      <c r="J32" s="11">
        <v>36</v>
      </c>
      <c r="K32" s="39">
        <v>5</v>
      </c>
    </row>
    <row r="33" spans="1:11" ht="12.75" customHeight="1">
      <c r="A33" s="167" t="s">
        <v>111</v>
      </c>
      <c r="B33" s="170" t="s">
        <v>150</v>
      </c>
      <c r="C33" s="103">
        <v>3</v>
      </c>
      <c r="D33" s="103">
        <v>2.5</v>
      </c>
      <c r="E33" s="160" t="s">
        <v>43</v>
      </c>
      <c r="F33" s="113">
        <v>180</v>
      </c>
      <c r="G33" s="110">
        <f t="shared" si="0"/>
        <v>60</v>
      </c>
      <c r="H33" s="89">
        <f>C33*K33</f>
        <v>15</v>
      </c>
      <c r="I33" s="111">
        <f t="shared" si="1"/>
        <v>12</v>
      </c>
      <c r="J33" s="11">
        <v>180</v>
      </c>
      <c r="K33" s="39">
        <v>5</v>
      </c>
    </row>
    <row r="34" spans="1:11" ht="12.75">
      <c r="A34" s="168"/>
      <c r="B34" s="171"/>
      <c r="C34" s="89">
        <v>7</v>
      </c>
      <c r="D34" s="89">
        <v>5.6</v>
      </c>
      <c r="E34" s="173"/>
      <c r="F34" s="113">
        <v>350</v>
      </c>
      <c r="G34" s="101">
        <f t="shared" si="0"/>
        <v>50</v>
      </c>
      <c r="H34" s="89">
        <f>C34*K34</f>
        <v>35</v>
      </c>
      <c r="I34" s="102">
        <f t="shared" si="1"/>
        <v>10</v>
      </c>
      <c r="J34" s="11">
        <v>80</v>
      </c>
      <c r="K34" s="39">
        <v>5</v>
      </c>
    </row>
    <row r="35" spans="1:11" ht="12.75">
      <c r="A35" s="168"/>
      <c r="B35" s="171"/>
      <c r="C35" s="89">
        <v>14</v>
      </c>
      <c r="D35" s="89">
        <v>11</v>
      </c>
      <c r="E35" s="173"/>
      <c r="F35" s="113">
        <v>670</v>
      </c>
      <c r="G35" s="101">
        <f>F35/C35</f>
        <v>47.857142857142854</v>
      </c>
      <c r="H35" s="89">
        <f>C35*K35</f>
        <v>70</v>
      </c>
      <c r="I35" s="102">
        <f>F35/H35</f>
        <v>9.571428571428571</v>
      </c>
      <c r="J35" s="11">
        <v>44</v>
      </c>
      <c r="K35" s="39">
        <v>5</v>
      </c>
    </row>
    <row r="36" spans="1:11" ht="12.75">
      <c r="A36" s="168"/>
      <c r="B36" s="171"/>
      <c r="C36" s="89">
        <v>23</v>
      </c>
      <c r="D36" s="89">
        <v>18</v>
      </c>
      <c r="E36" s="161"/>
      <c r="F36" s="113">
        <v>1050</v>
      </c>
      <c r="G36" s="101">
        <f t="shared" si="0"/>
        <v>45.65217391304348</v>
      </c>
      <c r="H36" s="89">
        <f>C36*K36</f>
        <v>115</v>
      </c>
      <c r="I36" s="102">
        <f t="shared" si="1"/>
        <v>9.130434782608695</v>
      </c>
      <c r="J36" s="11">
        <v>36</v>
      </c>
      <c r="K36" s="39">
        <v>5</v>
      </c>
    </row>
    <row r="37" spans="1:11" ht="12.75" customHeight="1">
      <c r="A37" s="167" t="s">
        <v>112</v>
      </c>
      <c r="B37" s="170" t="s">
        <v>151</v>
      </c>
      <c r="C37" s="103">
        <v>3.5</v>
      </c>
      <c r="D37" s="103">
        <v>2.5</v>
      </c>
      <c r="E37" s="160" t="s">
        <v>35</v>
      </c>
      <c r="F37" s="113">
        <v>180</v>
      </c>
      <c r="G37" s="101">
        <f t="shared" si="0"/>
        <v>51.42857142857143</v>
      </c>
      <c r="H37" s="89">
        <f>C37*K37</f>
        <v>24.5</v>
      </c>
      <c r="I37" s="102">
        <f t="shared" si="1"/>
        <v>7.346938775510204</v>
      </c>
      <c r="J37" s="11">
        <v>180</v>
      </c>
      <c r="K37" s="39">
        <v>7</v>
      </c>
    </row>
    <row r="38" spans="1:11" ht="12.75">
      <c r="A38" s="168"/>
      <c r="B38" s="171"/>
      <c r="C38" s="89">
        <v>7.5</v>
      </c>
      <c r="D38" s="89">
        <v>5.6</v>
      </c>
      <c r="E38" s="173"/>
      <c r="F38" s="113">
        <v>305</v>
      </c>
      <c r="G38" s="101">
        <f t="shared" si="0"/>
        <v>40.666666666666664</v>
      </c>
      <c r="H38" s="89">
        <f>C38*K38</f>
        <v>52.5</v>
      </c>
      <c r="I38" s="102">
        <f t="shared" si="1"/>
        <v>5.809523809523809</v>
      </c>
      <c r="J38" s="11">
        <v>80</v>
      </c>
      <c r="K38" s="39">
        <v>7</v>
      </c>
    </row>
    <row r="39" spans="1:11" ht="12.75">
      <c r="A39" s="168"/>
      <c r="B39" s="171"/>
      <c r="C39" s="89">
        <v>15</v>
      </c>
      <c r="D39" s="89">
        <v>11</v>
      </c>
      <c r="E39" s="173"/>
      <c r="F39" s="113">
        <v>595</v>
      </c>
      <c r="G39" s="101">
        <f>F39/C39</f>
        <v>39.666666666666664</v>
      </c>
      <c r="H39" s="89">
        <f>C39*K39</f>
        <v>105</v>
      </c>
      <c r="I39" s="102">
        <f>F39/H39</f>
        <v>5.666666666666667</v>
      </c>
      <c r="J39" s="11">
        <v>44</v>
      </c>
      <c r="K39" s="39">
        <v>7</v>
      </c>
    </row>
    <row r="40" spans="1:11" ht="12.75">
      <c r="A40" s="168"/>
      <c r="B40" s="171"/>
      <c r="C40" s="89">
        <v>25</v>
      </c>
      <c r="D40" s="89">
        <v>15</v>
      </c>
      <c r="E40" s="161"/>
      <c r="F40" s="113">
        <v>980</v>
      </c>
      <c r="G40" s="101">
        <f t="shared" si="0"/>
        <v>39.2</v>
      </c>
      <c r="H40" s="89">
        <f>C40*K40</f>
        <v>175</v>
      </c>
      <c r="I40" s="102">
        <f t="shared" si="1"/>
        <v>5.6</v>
      </c>
      <c r="J40" s="11">
        <v>36</v>
      </c>
      <c r="K40" s="39">
        <v>7</v>
      </c>
    </row>
    <row r="41" spans="1:11" ht="12.75" customHeight="1">
      <c r="A41" s="167" t="s">
        <v>113</v>
      </c>
      <c r="B41" s="170" t="s">
        <v>152</v>
      </c>
      <c r="C41" s="103">
        <v>3</v>
      </c>
      <c r="D41" s="89">
        <v>5.6</v>
      </c>
      <c r="E41" s="160" t="s">
        <v>32</v>
      </c>
      <c r="F41" s="100">
        <v>230</v>
      </c>
      <c r="G41" s="101">
        <f t="shared" si="0"/>
        <v>76.66666666666667</v>
      </c>
      <c r="H41" s="89">
        <f>C41*K41</f>
        <v>15</v>
      </c>
      <c r="I41" s="102">
        <f t="shared" si="1"/>
        <v>15.333333333333334</v>
      </c>
      <c r="J41" s="11">
        <v>180</v>
      </c>
      <c r="K41" s="39">
        <v>5</v>
      </c>
    </row>
    <row r="42" spans="1:11" ht="12.75" customHeight="1">
      <c r="A42" s="168"/>
      <c r="B42" s="171"/>
      <c r="C42" s="103">
        <v>7</v>
      </c>
      <c r="D42" s="89"/>
      <c r="E42" s="173"/>
      <c r="F42" s="100">
        <v>440</v>
      </c>
      <c r="G42" s="101">
        <f t="shared" si="0"/>
        <v>62.857142857142854</v>
      </c>
      <c r="H42" s="89">
        <f>C42*K42</f>
        <v>35</v>
      </c>
      <c r="I42" s="102">
        <f t="shared" si="1"/>
        <v>12.571428571428571</v>
      </c>
      <c r="J42" s="11">
        <v>80</v>
      </c>
      <c r="K42" s="39">
        <v>5</v>
      </c>
    </row>
    <row r="43" spans="1:11" ht="12.75">
      <c r="A43" s="168"/>
      <c r="B43" s="171"/>
      <c r="C43" s="89">
        <v>14</v>
      </c>
      <c r="D43" s="89">
        <v>11</v>
      </c>
      <c r="E43" s="173"/>
      <c r="F43" s="100">
        <v>860</v>
      </c>
      <c r="G43" s="101">
        <f t="shared" si="0"/>
        <v>61.42857142857143</v>
      </c>
      <c r="H43" s="89">
        <f>C43*K43</f>
        <v>70</v>
      </c>
      <c r="I43" s="102">
        <f t="shared" si="1"/>
        <v>12.285714285714286</v>
      </c>
      <c r="J43" s="11">
        <v>44</v>
      </c>
      <c r="K43" s="39">
        <v>5</v>
      </c>
    </row>
    <row r="44" spans="1:11" ht="12.75">
      <c r="A44" s="168"/>
      <c r="B44" s="171"/>
      <c r="C44" s="89">
        <v>23</v>
      </c>
      <c r="D44" s="89">
        <v>15</v>
      </c>
      <c r="E44" s="173"/>
      <c r="F44" s="100">
        <v>1380</v>
      </c>
      <c r="G44" s="101">
        <f t="shared" si="0"/>
        <v>60</v>
      </c>
      <c r="H44" s="89">
        <f>C44*K44</f>
        <v>115</v>
      </c>
      <c r="I44" s="102">
        <f t="shared" si="1"/>
        <v>12</v>
      </c>
      <c r="J44" s="11">
        <v>36</v>
      </c>
      <c r="K44" s="39">
        <v>5</v>
      </c>
    </row>
    <row r="45" spans="1:11" ht="12.75">
      <c r="A45" s="167" t="s">
        <v>114</v>
      </c>
      <c r="B45" s="170" t="s">
        <v>153</v>
      </c>
      <c r="C45" s="103">
        <v>3</v>
      </c>
      <c r="D45" s="89">
        <v>5.6</v>
      </c>
      <c r="E45" s="160" t="s">
        <v>32</v>
      </c>
      <c r="F45" s="100">
        <v>165</v>
      </c>
      <c r="G45" s="101">
        <f t="shared" si="0"/>
        <v>55</v>
      </c>
      <c r="H45" s="89">
        <f>C45*K45</f>
        <v>15</v>
      </c>
      <c r="I45" s="102">
        <f t="shared" si="1"/>
        <v>11</v>
      </c>
      <c r="J45" s="11">
        <v>180</v>
      </c>
      <c r="K45" s="39">
        <v>5</v>
      </c>
    </row>
    <row r="46" spans="1:11" ht="12.75">
      <c r="A46" s="168"/>
      <c r="B46" s="171"/>
      <c r="C46" s="103">
        <v>7</v>
      </c>
      <c r="D46" s="89"/>
      <c r="E46" s="173"/>
      <c r="F46" s="100">
        <v>320</v>
      </c>
      <c r="G46" s="101">
        <f t="shared" si="0"/>
        <v>45.714285714285715</v>
      </c>
      <c r="H46" s="89">
        <f>C46*K46</f>
        <v>35</v>
      </c>
      <c r="I46" s="102">
        <f t="shared" si="1"/>
        <v>9.142857142857142</v>
      </c>
      <c r="J46" s="11">
        <v>80</v>
      </c>
      <c r="K46" s="39">
        <v>5</v>
      </c>
    </row>
    <row r="47" spans="1:11" ht="12.75">
      <c r="A47" s="168"/>
      <c r="B47" s="171"/>
      <c r="C47" s="89">
        <v>14</v>
      </c>
      <c r="D47" s="89">
        <v>11</v>
      </c>
      <c r="E47" s="173"/>
      <c r="F47" s="100">
        <v>580</v>
      </c>
      <c r="G47" s="101">
        <f t="shared" si="0"/>
        <v>41.42857142857143</v>
      </c>
      <c r="H47" s="89">
        <f>C47*K47</f>
        <v>70</v>
      </c>
      <c r="I47" s="102">
        <f t="shared" si="1"/>
        <v>8.285714285714286</v>
      </c>
      <c r="J47" s="11">
        <v>44</v>
      </c>
      <c r="K47" s="39">
        <v>5</v>
      </c>
    </row>
    <row r="48" spans="1:11" ht="12.75">
      <c r="A48" s="168"/>
      <c r="B48" s="171"/>
      <c r="C48" s="89">
        <v>23</v>
      </c>
      <c r="D48" s="89">
        <v>15</v>
      </c>
      <c r="E48" s="173"/>
      <c r="F48" s="100">
        <v>910</v>
      </c>
      <c r="G48" s="101">
        <f t="shared" si="0"/>
        <v>39.56521739130435</v>
      </c>
      <c r="H48" s="89">
        <f>C48*K48</f>
        <v>115</v>
      </c>
      <c r="I48" s="102">
        <f t="shared" si="1"/>
        <v>7.913043478260869</v>
      </c>
      <c r="J48" s="11">
        <v>36</v>
      </c>
      <c r="K48" s="39">
        <v>5</v>
      </c>
    </row>
    <row r="49" spans="1:11" s="31" customFormat="1" ht="15">
      <c r="A49" s="26" t="s">
        <v>8</v>
      </c>
      <c r="B49" s="27"/>
      <c r="C49" s="27"/>
      <c r="D49" s="27"/>
      <c r="E49" s="27"/>
      <c r="F49" s="28"/>
      <c r="G49" s="27"/>
      <c r="H49" s="27"/>
      <c r="I49" s="27"/>
      <c r="J49" s="29"/>
      <c r="K49" s="29"/>
    </row>
    <row r="50" spans="1:11" ht="12.75">
      <c r="A50" s="167" t="s">
        <v>115</v>
      </c>
      <c r="B50" s="176" t="s">
        <v>154</v>
      </c>
      <c r="C50" s="89">
        <v>8</v>
      </c>
      <c r="D50" s="89">
        <v>5.6</v>
      </c>
      <c r="E50" s="179" t="s">
        <v>36</v>
      </c>
      <c r="F50" s="113">
        <v>375</v>
      </c>
      <c r="G50" s="107">
        <f aca="true" t="shared" si="2" ref="G50:G62">F50/C50</f>
        <v>46.875</v>
      </c>
      <c r="H50" s="104">
        <f>C50/K50</f>
        <v>40</v>
      </c>
      <c r="I50" s="102">
        <f aca="true" t="shared" si="3" ref="I50:I62">F50/H50</f>
        <v>9.375</v>
      </c>
      <c r="J50" s="11">
        <v>80</v>
      </c>
      <c r="K50" s="39">
        <v>0.2</v>
      </c>
    </row>
    <row r="51" spans="1:11" ht="12.75">
      <c r="A51" s="168"/>
      <c r="B51" s="177"/>
      <c r="C51" s="89">
        <v>16</v>
      </c>
      <c r="D51" s="89">
        <v>11</v>
      </c>
      <c r="E51" s="180"/>
      <c r="F51" s="113">
        <v>715</v>
      </c>
      <c r="G51" s="107">
        <f t="shared" si="2"/>
        <v>44.6875</v>
      </c>
      <c r="H51" s="104">
        <f>C51/K51</f>
        <v>80</v>
      </c>
      <c r="I51" s="102">
        <f t="shared" si="3"/>
        <v>8.9375</v>
      </c>
      <c r="J51" s="11">
        <v>44</v>
      </c>
      <c r="K51" s="39">
        <v>0.2</v>
      </c>
    </row>
    <row r="52" spans="1:11" ht="12.75">
      <c r="A52" s="169"/>
      <c r="B52" s="178"/>
      <c r="C52" s="89">
        <v>22</v>
      </c>
      <c r="D52" s="89">
        <v>15</v>
      </c>
      <c r="E52" s="181"/>
      <c r="F52" s="113">
        <v>930</v>
      </c>
      <c r="G52" s="107">
        <f t="shared" si="2"/>
        <v>42.27272727272727</v>
      </c>
      <c r="H52" s="104">
        <f>C52/K52</f>
        <v>110</v>
      </c>
      <c r="I52" s="102">
        <f t="shared" si="3"/>
        <v>8.454545454545455</v>
      </c>
      <c r="J52" s="11">
        <v>36</v>
      </c>
      <c r="K52" s="39">
        <v>0.2</v>
      </c>
    </row>
    <row r="53" spans="1:11" ht="12.75">
      <c r="A53" s="167" t="s">
        <v>116</v>
      </c>
      <c r="B53" s="176" t="s">
        <v>155</v>
      </c>
      <c r="C53" s="89">
        <v>5</v>
      </c>
      <c r="D53" s="89">
        <v>5</v>
      </c>
      <c r="E53" s="160" t="s">
        <v>36</v>
      </c>
      <c r="F53" s="113">
        <v>150</v>
      </c>
      <c r="G53" s="107">
        <f t="shared" si="2"/>
        <v>30</v>
      </c>
      <c r="H53" s="104">
        <f>C53/K53</f>
        <v>25</v>
      </c>
      <c r="I53" s="102">
        <f t="shared" si="3"/>
        <v>6</v>
      </c>
      <c r="J53" s="11">
        <v>90</v>
      </c>
      <c r="K53" s="39">
        <v>0.2</v>
      </c>
    </row>
    <row r="54" spans="1:11" ht="19.5" customHeight="1">
      <c r="A54" s="169"/>
      <c r="B54" s="178"/>
      <c r="C54" s="89">
        <v>10</v>
      </c>
      <c r="D54" s="89">
        <v>10</v>
      </c>
      <c r="E54" s="161"/>
      <c r="F54" s="113">
        <v>295</v>
      </c>
      <c r="G54" s="107">
        <f t="shared" si="2"/>
        <v>29.5</v>
      </c>
      <c r="H54" s="104">
        <f>C54/K54</f>
        <v>50</v>
      </c>
      <c r="I54" s="102">
        <f t="shared" si="3"/>
        <v>5.9</v>
      </c>
      <c r="J54" s="11">
        <v>60</v>
      </c>
      <c r="K54" s="39">
        <v>0.2</v>
      </c>
    </row>
    <row r="55" spans="1:11" ht="12.75">
      <c r="A55" s="167" t="s">
        <v>117</v>
      </c>
      <c r="B55" s="176" t="s">
        <v>156</v>
      </c>
      <c r="C55" s="89">
        <v>5</v>
      </c>
      <c r="D55" s="89">
        <v>5</v>
      </c>
      <c r="E55" s="160" t="s">
        <v>89</v>
      </c>
      <c r="F55" s="113">
        <v>95</v>
      </c>
      <c r="G55" s="107">
        <f>F55/C55</f>
        <v>19</v>
      </c>
      <c r="H55" s="104">
        <f>C55/K55</f>
        <v>16.666666666666668</v>
      </c>
      <c r="I55" s="102">
        <f>F55/H55</f>
        <v>5.699999999999999</v>
      </c>
      <c r="J55" s="11">
        <v>90</v>
      </c>
      <c r="K55" s="39">
        <v>0.3</v>
      </c>
    </row>
    <row r="56" spans="1:11" ht="12.75">
      <c r="A56" s="169"/>
      <c r="B56" s="178"/>
      <c r="C56" s="89">
        <v>10</v>
      </c>
      <c r="D56" s="89">
        <v>10</v>
      </c>
      <c r="E56" s="161"/>
      <c r="F56" s="113">
        <v>170</v>
      </c>
      <c r="G56" s="107">
        <f>F56/C56</f>
        <v>17</v>
      </c>
      <c r="H56" s="104">
        <f>C56/K56</f>
        <v>33.333333333333336</v>
      </c>
      <c r="I56" s="102">
        <f>F56/H56</f>
        <v>5.1</v>
      </c>
      <c r="J56" s="11">
        <v>60</v>
      </c>
      <c r="K56" s="39">
        <v>0.3</v>
      </c>
    </row>
    <row r="57" spans="1:11" ht="12.75">
      <c r="A57" s="167" t="s">
        <v>118</v>
      </c>
      <c r="B57" s="182" t="s">
        <v>157</v>
      </c>
      <c r="C57" s="89">
        <v>1</v>
      </c>
      <c r="D57" s="89">
        <v>1</v>
      </c>
      <c r="E57" s="179" t="s">
        <v>36</v>
      </c>
      <c r="F57" s="113">
        <v>155</v>
      </c>
      <c r="G57" s="107">
        <f t="shared" si="2"/>
        <v>155</v>
      </c>
      <c r="H57" s="104">
        <f>C57/K57</f>
        <v>5</v>
      </c>
      <c r="I57" s="102">
        <f t="shared" si="3"/>
        <v>31</v>
      </c>
      <c r="J57" s="11">
        <v>351</v>
      </c>
      <c r="K57" s="39">
        <v>0.2</v>
      </c>
    </row>
    <row r="58" spans="1:11" ht="12.75">
      <c r="A58" s="168"/>
      <c r="B58" s="183"/>
      <c r="C58" s="89">
        <v>5</v>
      </c>
      <c r="D58" s="89">
        <v>5</v>
      </c>
      <c r="E58" s="180"/>
      <c r="F58" s="113">
        <v>650</v>
      </c>
      <c r="G58" s="107">
        <f t="shared" si="2"/>
        <v>130</v>
      </c>
      <c r="H58" s="104">
        <f>C58/K58</f>
        <v>25</v>
      </c>
      <c r="I58" s="102">
        <f t="shared" si="3"/>
        <v>26</v>
      </c>
      <c r="J58" s="11">
        <v>90</v>
      </c>
      <c r="K58" s="39">
        <v>0.2</v>
      </c>
    </row>
    <row r="59" spans="1:11" ht="12.75">
      <c r="A59" s="169"/>
      <c r="B59" s="184"/>
      <c r="C59" s="89">
        <v>10</v>
      </c>
      <c r="D59" s="89">
        <v>10</v>
      </c>
      <c r="E59" s="181"/>
      <c r="F59" s="113">
        <v>1250</v>
      </c>
      <c r="G59" s="107">
        <f t="shared" si="2"/>
        <v>125</v>
      </c>
      <c r="H59" s="104">
        <f>C59/K59</f>
        <v>50</v>
      </c>
      <c r="I59" s="102">
        <f t="shared" si="3"/>
        <v>25</v>
      </c>
      <c r="J59" s="11">
        <v>60</v>
      </c>
      <c r="K59" s="39">
        <v>0.2</v>
      </c>
    </row>
    <row r="60" spans="1:11" ht="12.75">
      <c r="A60" s="167" t="s">
        <v>119</v>
      </c>
      <c r="B60" s="176" t="s">
        <v>158</v>
      </c>
      <c r="C60" s="89">
        <v>1.5</v>
      </c>
      <c r="D60" s="89">
        <v>1</v>
      </c>
      <c r="E60" s="179" t="s">
        <v>37</v>
      </c>
      <c r="F60" s="113">
        <v>75</v>
      </c>
      <c r="G60" s="107">
        <f t="shared" si="2"/>
        <v>50</v>
      </c>
      <c r="H60" s="104">
        <f>C60/K60</f>
        <v>2.5</v>
      </c>
      <c r="I60" s="102">
        <f t="shared" si="3"/>
        <v>30</v>
      </c>
      <c r="J60" s="11">
        <v>351</v>
      </c>
      <c r="K60" s="39">
        <v>0.6</v>
      </c>
    </row>
    <row r="61" spans="1:11" ht="12.75">
      <c r="A61" s="168"/>
      <c r="B61" s="177"/>
      <c r="C61" s="89">
        <v>5</v>
      </c>
      <c r="D61" s="89">
        <v>3</v>
      </c>
      <c r="E61" s="180"/>
      <c r="F61" s="113">
        <v>210</v>
      </c>
      <c r="G61" s="107">
        <f t="shared" si="2"/>
        <v>42</v>
      </c>
      <c r="H61" s="104">
        <f>C61/K61</f>
        <v>8.333333333333334</v>
      </c>
      <c r="I61" s="102">
        <f t="shared" si="3"/>
        <v>25.2</v>
      </c>
      <c r="J61" s="11">
        <v>180</v>
      </c>
      <c r="K61" s="39">
        <v>0.6</v>
      </c>
    </row>
    <row r="62" spans="1:11" ht="12.75">
      <c r="A62" s="169"/>
      <c r="B62" s="178"/>
      <c r="C62" s="89">
        <v>18</v>
      </c>
      <c r="D62" s="89">
        <v>11</v>
      </c>
      <c r="E62" s="181"/>
      <c r="F62" s="113">
        <v>680</v>
      </c>
      <c r="G62" s="107">
        <f t="shared" si="2"/>
        <v>37.77777777777778</v>
      </c>
      <c r="H62" s="104">
        <f>C62/K62</f>
        <v>30</v>
      </c>
      <c r="I62" s="102">
        <f t="shared" si="3"/>
        <v>22.666666666666668</v>
      </c>
      <c r="J62" s="11">
        <v>44</v>
      </c>
      <c r="K62" s="39">
        <v>0.6</v>
      </c>
    </row>
    <row r="63" spans="1:11" s="31" customFormat="1" ht="15">
      <c r="A63" s="26" t="s">
        <v>120</v>
      </c>
      <c r="B63" s="27"/>
      <c r="C63" s="27"/>
      <c r="D63" s="27"/>
      <c r="E63" s="27"/>
      <c r="F63" s="28"/>
      <c r="G63" s="27"/>
      <c r="H63" s="27"/>
      <c r="I63" s="27"/>
      <c r="J63" s="29"/>
      <c r="K63" s="29"/>
    </row>
    <row r="64" spans="1:11" ht="12.75">
      <c r="A64" s="167" t="s">
        <v>121</v>
      </c>
      <c r="B64" s="176" t="s">
        <v>159</v>
      </c>
      <c r="C64" s="89">
        <v>5</v>
      </c>
      <c r="D64" s="89"/>
      <c r="E64" s="179" t="s">
        <v>40</v>
      </c>
      <c r="F64" s="100">
        <v>195</v>
      </c>
      <c r="G64" s="101">
        <f aca="true" t="shared" si="4" ref="G64:G76">F64/C64</f>
        <v>39</v>
      </c>
      <c r="H64" s="89">
        <f>C64/K64</f>
        <v>25</v>
      </c>
      <c r="I64" s="102">
        <f aca="true" t="shared" si="5" ref="I64:I76">F64/H64</f>
        <v>7.8</v>
      </c>
      <c r="J64" s="11">
        <v>180</v>
      </c>
      <c r="K64" s="39">
        <v>0.2</v>
      </c>
    </row>
    <row r="65" spans="1:11" ht="12.75">
      <c r="A65" s="169"/>
      <c r="B65" s="178"/>
      <c r="C65" s="89">
        <v>10</v>
      </c>
      <c r="D65" s="89"/>
      <c r="E65" s="181"/>
      <c r="F65" s="100">
        <v>375</v>
      </c>
      <c r="G65" s="101">
        <f t="shared" si="4"/>
        <v>37.5</v>
      </c>
      <c r="H65" s="89">
        <f>C65/K65</f>
        <v>50</v>
      </c>
      <c r="I65" s="102">
        <f t="shared" si="5"/>
        <v>7.5</v>
      </c>
      <c r="J65" s="11">
        <v>44</v>
      </c>
      <c r="K65" s="39">
        <v>0.2</v>
      </c>
    </row>
    <row r="66" spans="1:11" ht="12.75" customHeight="1">
      <c r="A66" s="167" t="s">
        <v>122</v>
      </c>
      <c r="B66" s="176" t="s">
        <v>160</v>
      </c>
      <c r="C66" s="89">
        <v>5</v>
      </c>
      <c r="D66" s="89"/>
      <c r="E66" s="179" t="s">
        <v>123</v>
      </c>
      <c r="F66" s="100">
        <v>220</v>
      </c>
      <c r="G66" s="101">
        <f t="shared" si="4"/>
        <v>44</v>
      </c>
      <c r="H66" s="89">
        <f>C66/K66</f>
        <v>12.5</v>
      </c>
      <c r="I66" s="102">
        <f t="shared" si="5"/>
        <v>17.6</v>
      </c>
      <c r="J66" s="11">
        <v>180</v>
      </c>
      <c r="K66" s="39">
        <v>0.4</v>
      </c>
    </row>
    <row r="67" spans="1:11" ht="12.75">
      <c r="A67" s="169"/>
      <c r="B67" s="178"/>
      <c r="C67" s="89">
        <v>10</v>
      </c>
      <c r="D67" s="89"/>
      <c r="E67" s="181"/>
      <c r="F67" s="100">
        <v>415</v>
      </c>
      <c r="G67" s="101">
        <f t="shared" si="4"/>
        <v>41.5</v>
      </c>
      <c r="H67" s="89">
        <f>C67/K67</f>
        <v>25</v>
      </c>
      <c r="I67" s="102">
        <f t="shared" si="5"/>
        <v>16.6</v>
      </c>
      <c r="J67" s="11">
        <v>44</v>
      </c>
      <c r="K67" s="39">
        <v>0.4</v>
      </c>
    </row>
    <row r="68" spans="1:11" ht="12.75" customHeight="1">
      <c r="A68" s="167" t="s">
        <v>124</v>
      </c>
      <c r="B68" s="176" t="s">
        <v>161</v>
      </c>
      <c r="C68" s="89">
        <v>0.9</v>
      </c>
      <c r="D68" s="89"/>
      <c r="E68" s="179" t="s">
        <v>40</v>
      </c>
      <c r="F68" s="100">
        <v>130</v>
      </c>
      <c r="G68" s="101">
        <f t="shared" si="4"/>
        <v>144.44444444444443</v>
      </c>
      <c r="H68" s="89">
        <f>C68/K68</f>
        <v>4.5</v>
      </c>
      <c r="I68" s="102">
        <f t="shared" si="5"/>
        <v>28.88888888888889</v>
      </c>
      <c r="J68" s="17">
        <v>378</v>
      </c>
      <c r="K68" s="39">
        <v>0.2</v>
      </c>
    </row>
    <row r="69" spans="1:11" ht="12.75">
      <c r="A69" s="168"/>
      <c r="B69" s="177"/>
      <c r="C69" s="89">
        <v>2.5</v>
      </c>
      <c r="D69" s="89"/>
      <c r="E69" s="180"/>
      <c r="F69" s="100">
        <v>335</v>
      </c>
      <c r="G69" s="101">
        <f t="shared" si="4"/>
        <v>134</v>
      </c>
      <c r="H69" s="89">
        <f>C69/K69</f>
        <v>12.5</v>
      </c>
      <c r="I69" s="102">
        <f t="shared" si="5"/>
        <v>26.8</v>
      </c>
      <c r="J69" s="112">
        <v>180</v>
      </c>
      <c r="K69" s="39">
        <v>0.2</v>
      </c>
    </row>
    <row r="70" spans="1:11" ht="12.75">
      <c r="A70" s="169"/>
      <c r="B70" s="178"/>
      <c r="C70" s="89">
        <v>10</v>
      </c>
      <c r="D70" s="89"/>
      <c r="E70" s="181"/>
      <c r="F70" s="100">
        <v>1250</v>
      </c>
      <c r="G70" s="101">
        <f t="shared" si="4"/>
        <v>125</v>
      </c>
      <c r="H70" s="89">
        <f>C70/K70</f>
        <v>50</v>
      </c>
      <c r="I70" s="102">
        <f t="shared" si="5"/>
        <v>25</v>
      </c>
      <c r="J70" s="17">
        <v>44</v>
      </c>
      <c r="K70" s="39">
        <v>0.2</v>
      </c>
    </row>
    <row r="71" spans="1:11" ht="12.75" customHeight="1">
      <c r="A71" s="167" t="s">
        <v>125</v>
      </c>
      <c r="B71" s="176" t="s">
        <v>162</v>
      </c>
      <c r="C71" s="89">
        <v>2.5</v>
      </c>
      <c r="D71" s="89"/>
      <c r="E71" s="179" t="s">
        <v>40</v>
      </c>
      <c r="F71" s="100">
        <v>330</v>
      </c>
      <c r="G71" s="101">
        <f t="shared" si="4"/>
        <v>132</v>
      </c>
      <c r="H71" s="89">
        <f>C71/K71</f>
        <v>12.5</v>
      </c>
      <c r="I71" s="102">
        <f t="shared" si="5"/>
        <v>26.4</v>
      </c>
      <c r="J71" s="112">
        <v>180</v>
      </c>
      <c r="K71" s="39">
        <v>0.2</v>
      </c>
    </row>
    <row r="72" spans="1:11" ht="12.75">
      <c r="A72" s="168"/>
      <c r="B72" s="177"/>
      <c r="C72" s="89">
        <v>5</v>
      </c>
      <c r="D72" s="89"/>
      <c r="E72" s="180"/>
      <c r="F72" s="100">
        <v>615</v>
      </c>
      <c r="G72" s="101">
        <f t="shared" si="4"/>
        <v>123</v>
      </c>
      <c r="H72" s="89">
        <f>C72/K72</f>
        <v>25</v>
      </c>
      <c r="I72" s="102">
        <f t="shared" si="5"/>
        <v>24.6</v>
      </c>
      <c r="J72" s="11">
        <v>80</v>
      </c>
      <c r="K72" s="39">
        <v>0.2</v>
      </c>
    </row>
    <row r="73" spans="1:11" ht="12.75">
      <c r="A73" s="169"/>
      <c r="B73" s="178"/>
      <c r="C73" s="89">
        <v>10</v>
      </c>
      <c r="D73" s="89"/>
      <c r="E73" s="181"/>
      <c r="F73" s="100">
        <v>1150</v>
      </c>
      <c r="G73" s="101">
        <f t="shared" si="4"/>
        <v>115</v>
      </c>
      <c r="H73" s="89">
        <f>C73/K73</f>
        <v>50</v>
      </c>
      <c r="I73" s="102">
        <f t="shared" si="5"/>
        <v>23</v>
      </c>
      <c r="J73" s="11">
        <v>44</v>
      </c>
      <c r="K73" s="39">
        <v>0.2</v>
      </c>
    </row>
    <row r="74" spans="1:11" ht="12.75" customHeight="1">
      <c r="A74" s="167" t="s">
        <v>126</v>
      </c>
      <c r="B74" s="176" t="s">
        <v>163</v>
      </c>
      <c r="C74" s="89">
        <v>2.5</v>
      </c>
      <c r="D74" s="89"/>
      <c r="E74" s="179" t="s">
        <v>40</v>
      </c>
      <c r="F74" s="100">
        <v>350</v>
      </c>
      <c r="G74" s="101">
        <f t="shared" si="4"/>
        <v>140</v>
      </c>
      <c r="H74" s="89">
        <f>C74/K74</f>
        <v>12.5</v>
      </c>
      <c r="I74" s="102">
        <f t="shared" si="5"/>
        <v>28</v>
      </c>
      <c r="J74" s="112">
        <v>180</v>
      </c>
      <c r="K74" s="39">
        <v>0.2</v>
      </c>
    </row>
    <row r="75" spans="1:11" ht="12.75">
      <c r="A75" s="168"/>
      <c r="B75" s="177"/>
      <c r="C75" s="89">
        <v>5</v>
      </c>
      <c r="D75" s="89"/>
      <c r="E75" s="180"/>
      <c r="F75" s="100">
        <v>650</v>
      </c>
      <c r="G75" s="101">
        <f t="shared" si="4"/>
        <v>130</v>
      </c>
      <c r="H75" s="89">
        <f>C75/K75</f>
        <v>25</v>
      </c>
      <c r="I75" s="102">
        <f t="shared" si="5"/>
        <v>26</v>
      </c>
      <c r="J75" s="11">
        <v>80</v>
      </c>
      <c r="K75" s="39">
        <v>0.2</v>
      </c>
    </row>
    <row r="76" spans="1:11" ht="12.75">
      <c r="A76" s="169"/>
      <c r="B76" s="178"/>
      <c r="C76" s="89">
        <v>10</v>
      </c>
      <c r="D76" s="89"/>
      <c r="E76" s="181"/>
      <c r="F76" s="100">
        <v>1250</v>
      </c>
      <c r="G76" s="101">
        <f t="shared" si="4"/>
        <v>125</v>
      </c>
      <c r="H76" s="89">
        <f>C76/K76</f>
        <v>50</v>
      </c>
      <c r="I76" s="102">
        <f t="shared" si="5"/>
        <v>25</v>
      </c>
      <c r="J76" s="11">
        <v>44</v>
      </c>
      <c r="K76" s="39">
        <v>0.2</v>
      </c>
    </row>
    <row r="77" spans="1:11" s="31" customFormat="1" ht="15" customHeight="1">
      <c r="A77" s="26" t="s">
        <v>127</v>
      </c>
      <c r="B77" s="27"/>
      <c r="C77" s="27"/>
      <c r="D77" s="27"/>
      <c r="E77" s="27"/>
      <c r="F77" s="28"/>
      <c r="G77" s="27"/>
      <c r="H77" s="27"/>
      <c r="I77" s="27"/>
      <c r="J77" s="29"/>
      <c r="K77" s="29"/>
    </row>
    <row r="78" spans="1:11" ht="12.75">
      <c r="A78" s="167" t="s">
        <v>128</v>
      </c>
      <c r="B78" s="176" t="s">
        <v>164</v>
      </c>
      <c r="C78" s="89">
        <v>5</v>
      </c>
      <c r="D78" s="89"/>
      <c r="E78" s="179" t="s">
        <v>123</v>
      </c>
      <c r="F78" s="100">
        <v>400</v>
      </c>
      <c r="G78" s="101">
        <f>F78/C78</f>
        <v>80</v>
      </c>
      <c r="H78" s="89">
        <f>C78/K78</f>
        <v>25</v>
      </c>
      <c r="I78" s="102">
        <f>F78/H78</f>
        <v>16</v>
      </c>
      <c r="J78" s="11">
        <v>180</v>
      </c>
      <c r="K78" s="39">
        <v>0.2</v>
      </c>
    </row>
    <row r="79" spans="1:11" ht="12.75">
      <c r="A79" s="169"/>
      <c r="B79" s="178"/>
      <c r="C79" s="89">
        <v>10</v>
      </c>
      <c r="D79" s="89"/>
      <c r="E79" s="181"/>
      <c r="F79" s="100">
        <v>790</v>
      </c>
      <c r="G79" s="101">
        <f>F79/C79</f>
        <v>79</v>
      </c>
      <c r="H79" s="89">
        <f>C79/K79</f>
        <v>50</v>
      </c>
      <c r="I79" s="102">
        <f>F79/H79</f>
        <v>15.8</v>
      </c>
      <c r="J79" s="11">
        <v>44</v>
      </c>
      <c r="K79" s="39">
        <v>0.2</v>
      </c>
    </row>
    <row r="80" spans="1:11" ht="12.75" customHeight="1">
      <c r="A80" s="167" t="s">
        <v>129</v>
      </c>
      <c r="B80" s="176" t="s">
        <v>165</v>
      </c>
      <c r="C80" s="89">
        <v>5</v>
      </c>
      <c r="D80" s="89"/>
      <c r="E80" s="179" t="s">
        <v>123</v>
      </c>
      <c r="F80" s="100">
        <v>585</v>
      </c>
      <c r="G80" s="101">
        <f>F80/C80</f>
        <v>117</v>
      </c>
      <c r="H80" s="89">
        <f>C80/K80</f>
        <v>25</v>
      </c>
      <c r="I80" s="102">
        <f>F80/H80</f>
        <v>23.4</v>
      </c>
      <c r="J80" s="11">
        <v>180</v>
      </c>
      <c r="K80" s="39">
        <v>0.2</v>
      </c>
    </row>
    <row r="81" spans="1:11" ht="12.75">
      <c r="A81" s="169"/>
      <c r="B81" s="178"/>
      <c r="C81" s="89">
        <v>10</v>
      </c>
      <c r="D81" s="89"/>
      <c r="E81" s="181"/>
      <c r="F81" s="100">
        <v>1150</v>
      </c>
      <c r="G81" s="101">
        <f>F81/C81</f>
        <v>115</v>
      </c>
      <c r="H81" s="89">
        <f>C81/K81</f>
        <v>50</v>
      </c>
      <c r="I81" s="102">
        <f>F81/H81</f>
        <v>23</v>
      </c>
      <c r="J81" s="11">
        <v>44</v>
      </c>
      <c r="K81" s="39">
        <v>0.2</v>
      </c>
    </row>
    <row r="82" spans="1:11" s="31" customFormat="1" ht="15">
      <c r="A82" s="26" t="s">
        <v>4</v>
      </c>
      <c r="B82" s="27"/>
      <c r="C82" s="27"/>
      <c r="D82" s="27"/>
      <c r="E82" s="27"/>
      <c r="F82" s="28"/>
      <c r="G82" s="27"/>
      <c r="H82" s="27"/>
      <c r="I82" s="27"/>
      <c r="J82" s="29"/>
      <c r="K82" s="29"/>
    </row>
    <row r="83" spans="1:11" ht="12.75" customHeight="1">
      <c r="A83" s="167" t="s">
        <v>130</v>
      </c>
      <c r="B83" s="176" t="s">
        <v>166</v>
      </c>
      <c r="C83" s="89">
        <v>0.9</v>
      </c>
      <c r="D83" s="89"/>
      <c r="E83" s="179" t="s">
        <v>38</v>
      </c>
      <c r="F83" s="100">
        <v>80</v>
      </c>
      <c r="G83" s="101">
        <f aca="true" t="shared" si="6" ref="G83:G98">F83/C83</f>
        <v>88.88888888888889</v>
      </c>
      <c r="H83" s="89">
        <f>C83/K83</f>
        <v>1.8</v>
      </c>
      <c r="I83" s="102">
        <f aca="true" t="shared" si="7" ref="I83:I98">F83/H83</f>
        <v>44.44444444444444</v>
      </c>
      <c r="J83" s="11">
        <v>351</v>
      </c>
      <c r="K83" s="39">
        <v>0.5</v>
      </c>
    </row>
    <row r="84" spans="1:11" ht="12.75">
      <c r="A84" s="168"/>
      <c r="B84" s="177"/>
      <c r="C84" s="89">
        <v>2.3</v>
      </c>
      <c r="D84" s="89"/>
      <c r="E84" s="180"/>
      <c r="F84" s="100">
        <v>185</v>
      </c>
      <c r="G84" s="101">
        <f t="shared" si="6"/>
        <v>80.43478260869566</v>
      </c>
      <c r="H84" s="89">
        <f>C84/K84</f>
        <v>4.6</v>
      </c>
      <c r="I84" s="102">
        <f t="shared" si="7"/>
        <v>40.21739130434783</v>
      </c>
      <c r="J84" s="11">
        <v>180</v>
      </c>
      <c r="K84" s="39">
        <v>0.5</v>
      </c>
    </row>
    <row r="85" spans="1:11" ht="12.75">
      <c r="A85" s="169"/>
      <c r="B85" s="178"/>
      <c r="C85" s="89">
        <v>10</v>
      </c>
      <c r="D85" s="89"/>
      <c r="E85" s="181"/>
      <c r="F85" s="100">
        <v>460</v>
      </c>
      <c r="G85" s="101">
        <f t="shared" si="6"/>
        <v>46</v>
      </c>
      <c r="H85" s="89">
        <f>C85/K85</f>
        <v>20</v>
      </c>
      <c r="I85" s="102">
        <f t="shared" si="7"/>
        <v>23</v>
      </c>
      <c r="J85" s="11">
        <v>44</v>
      </c>
      <c r="K85" s="39">
        <v>0.5</v>
      </c>
    </row>
    <row r="86" spans="1:11" ht="12.75" customHeight="1">
      <c r="A86" s="167" t="s">
        <v>131</v>
      </c>
      <c r="B86" s="176" t="s">
        <v>167</v>
      </c>
      <c r="C86" s="89">
        <v>0.9</v>
      </c>
      <c r="D86" s="89"/>
      <c r="E86" s="179" t="s">
        <v>38</v>
      </c>
      <c r="F86" s="100">
        <v>65</v>
      </c>
      <c r="G86" s="101">
        <f t="shared" si="6"/>
        <v>72.22222222222221</v>
      </c>
      <c r="H86" s="89">
        <f>C86/K86</f>
        <v>1.8</v>
      </c>
      <c r="I86" s="102">
        <f t="shared" si="7"/>
        <v>36.11111111111111</v>
      </c>
      <c r="J86" s="11">
        <v>351</v>
      </c>
      <c r="K86" s="39">
        <v>0.5</v>
      </c>
    </row>
    <row r="87" spans="1:11" ht="12.75">
      <c r="A87" s="168"/>
      <c r="B87" s="177"/>
      <c r="C87" s="89">
        <v>2.3</v>
      </c>
      <c r="D87" s="89"/>
      <c r="E87" s="180"/>
      <c r="F87" s="100">
        <v>140</v>
      </c>
      <c r="G87" s="101">
        <f t="shared" si="6"/>
        <v>60.86956521739131</v>
      </c>
      <c r="H87" s="89">
        <f>C87/K87</f>
        <v>4.6</v>
      </c>
      <c r="I87" s="102">
        <f t="shared" si="7"/>
        <v>30.434782608695656</v>
      </c>
      <c r="J87" s="11">
        <v>180</v>
      </c>
      <c r="K87" s="39">
        <v>0.5</v>
      </c>
    </row>
    <row r="88" spans="1:11" ht="12.75">
      <c r="A88" s="169"/>
      <c r="B88" s="178"/>
      <c r="C88" s="89">
        <v>10</v>
      </c>
      <c r="D88" s="89"/>
      <c r="E88" s="181"/>
      <c r="F88" s="100">
        <v>430</v>
      </c>
      <c r="G88" s="101">
        <f t="shared" si="6"/>
        <v>43</v>
      </c>
      <c r="H88" s="89">
        <f>C88/K88</f>
        <v>20</v>
      </c>
      <c r="I88" s="102">
        <f t="shared" si="7"/>
        <v>21.5</v>
      </c>
      <c r="J88" s="11">
        <v>44</v>
      </c>
      <c r="K88" s="39">
        <v>0.5</v>
      </c>
    </row>
    <row r="89" spans="1:11" ht="12.75" customHeight="1">
      <c r="A89" s="167" t="s">
        <v>132</v>
      </c>
      <c r="B89" s="176" t="s">
        <v>168</v>
      </c>
      <c r="C89" s="89">
        <v>1.5</v>
      </c>
      <c r="D89" s="89"/>
      <c r="E89" s="179" t="s">
        <v>38</v>
      </c>
      <c r="F89" s="100">
        <v>65</v>
      </c>
      <c r="G89" s="101">
        <f t="shared" si="6"/>
        <v>43.333333333333336</v>
      </c>
      <c r="H89" s="89">
        <f>C89/K89</f>
        <v>3</v>
      </c>
      <c r="I89" s="102">
        <f t="shared" si="7"/>
        <v>21.666666666666668</v>
      </c>
      <c r="J89" s="11">
        <v>351</v>
      </c>
      <c r="K89" s="39">
        <v>0.5</v>
      </c>
    </row>
    <row r="90" spans="1:11" ht="12.75">
      <c r="A90" s="168"/>
      <c r="B90" s="177"/>
      <c r="C90" s="89">
        <v>5</v>
      </c>
      <c r="D90" s="89"/>
      <c r="E90" s="180"/>
      <c r="F90" s="100">
        <v>165</v>
      </c>
      <c r="G90" s="101">
        <f t="shared" si="6"/>
        <v>33</v>
      </c>
      <c r="H90" s="89">
        <f>C90/K90</f>
        <v>10</v>
      </c>
      <c r="I90" s="102">
        <f t="shared" si="7"/>
        <v>16.5</v>
      </c>
      <c r="J90" s="11">
        <v>180</v>
      </c>
      <c r="K90" s="39">
        <v>0.5</v>
      </c>
    </row>
    <row r="91" spans="1:11" ht="12.75">
      <c r="A91" s="169"/>
      <c r="B91" s="178"/>
      <c r="C91" s="89">
        <v>18</v>
      </c>
      <c r="D91" s="89"/>
      <c r="E91" s="181"/>
      <c r="F91" s="100">
        <v>530</v>
      </c>
      <c r="G91" s="101">
        <f t="shared" si="6"/>
        <v>29.444444444444443</v>
      </c>
      <c r="H91" s="89">
        <f>C91/K91</f>
        <v>36</v>
      </c>
      <c r="I91" s="102">
        <f t="shared" si="7"/>
        <v>14.722222222222221</v>
      </c>
      <c r="J91" s="11">
        <v>44</v>
      </c>
      <c r="K91" s="39">
        <v>0.5</v>
      </c>
    </row>
    <row r="92" spans="1:11" ht="12.75" customHeight="1">
      <c r="A92" s="167" t="s">
        <v>133</v>
      </c>
      <c r="B92" s="176" t="s">
        <v>169</v>
      </c>
      <c r="C92" s="89">
        <v>2.5</v>
      </c>
      <c r="D92" s="89"/>
      <c r="E92" s="160" t="s">
        <v>34</v>
      </c>
      <c r="F92" s="100">
        <v>200</v>
      </c>
      <c r="G92" s="101">
        <f t="shared" si="6"/>
        <v>80</v>
      </c>
      <c r="H92" s="89">
        <f>C92*K92</f>
        <v>12.5</v>
      </c>
      <c r="I92" s="102">
        <f t="shared" si="7"/>
        <v>16</v>
      </c>
      <c r="J92" s="11">
        <v>351</v>
      </c>
      <c r="K92" s="39">
        <v>5</v>
      </c>
    </row>
    <row r="93" spans="1:11" ht="12.75">
      <c r="A93" s="168"/>
      <c r="B93" s="177"/>
      <c r="C93" s="89">
        <v>5</v>
      </c>
      <c r="D93" s="89"/>
      <c r="E93" s="173"/>
      <c r="F93" s="100">
        <v>350</v>
      </c>
      <c r="G93" s="101">
        <f t="shared" si="6"/>
        <v>70</v>
      </c>
      <c r="H93" s="89">
        <f>C93*K93</f>
        <v>25</v>
      </c>
      <c r="I93" s="102">
        <f t="shared" si="7"/>
        <v>14</v>
      </c>
      <c r="J93" s="11">
        <v>180</v>
      </c>
      <c r="K93" s="39">
        <v>5</v>
      </c>
    </row>
    <row r="94" spans="1:11" ht="17.25" customHeight="1">
      <c r="A94" s="169"/>
      <c r="B94" s="178"/>
      <c r="C94" s="89">
        <v>10</v>
      </c>
      <c r="D94" s="89"/>
      <c r="E94" s="173"/>
      <c r="F94" s="100">
        <v>680</v>
      </c>
      <c r="G94" s="101">
        <f t="shared" si="6"/>
        <v>68</v>
      </c>
      <c r="H94" s="89">
        <f>C94*K94</f>
        <v>50</v>
      </c>
      <c r="I94" s="102">
        <f t="shared" si="7"/>
        <v>13.6</v>
      </c>
      <c r="J94" s="11">
        <v>44</v>
      </c>
      <c r="K94" s="39">
        <v>5</v>
      </c>
    </row>
    <row r="95" spans="1:11" ht="12.75" customHeight="1">
      <c r="A95" s="167" t="s">
        <v>134</v>
      </c>
      <c r="B95" s="176" t="s">
        <v>170</v>
      </c>
      <c r="C95" s="89">
        <v>1</v>
      </c>
      <c r="D95" s="89"/>
      <c r="E95" s="160" t="s">
        <v>39</v>
      </c>
      <c r="F95" s="100">
        <v>80</v>
      </c>
      <c r="G95" s="101">
        <f t="shared" si="6"/>
        <v>80</v>
      </c>
      <c r="H95" s="89">
        <f>C95*K95</f>
        <v>11</v>
      </c>
      <c r="I95" s="102">
        <f t="shared" si="7"/>
        <v>7.2727272727272725</v>
      </c>
      <c r="J95" s="11">
        <v>378</v>
      </c>
      <c r="K95" s="39">
        <v>11</v>
      </c>
    </row>
    <row r="96" spans="1:11" ht="12.75">
      <c r="A96" s="168"/>
      <c r="B96" s="185"/>
      <c r="C96" s="89">
        <v>3</v>
      </c>
      <c r="D96" s="89"/>
      <c r="E96" s="173"/>
      <c r="F96" s="100">
        <v>170</v>
      </c>
      <c r="G96" s="101">
        <f t="shared" si="6"/>
        <v>56.666666666666664</v>
      </c>
      <c r="H96" s="89">
        <f>C96*K96</f>
        <v>33</v>
      </c>
      <c r="I96" s="102">
        <f t="shared" si="7"/>
        <v>5.151515151515151</v>
      </c>
      <c r="J96" s="11">
        <v>180</v>
      </c>
      <c r="K96" s="39">
        <v>11</v>
      </c>
    </row>
    <row r="97" spans="1:11" ht="12.75">
      <c r="A97" s="168"/>
      <c r="B97" s="185"/>
      <c r="C97" s="89">
        <v>6</v>
      </c>
      <c r="D97" s="89"/>
      <c r="E97" s="173"/>
      <c r="F97" s="100">
        <v>290</v>
      </c>
      <c r="G97" s="101">
        <f t="shared" si="6"/>
        <v>48.333333333333336</v>
      </c>
      <c r="H97" s="89">
        <f>C97*K97</f>
        <v>66</v>
      </c>
      <c r="I97" s="102">
        <f t="shared" si="7"/>
        <v>4.393939393939394</v>
      </c>
      <c r="J97" s="11">
        <v>44</v>
      </c>
      <c r="K97" s="39">
        <v>11</v>
      </c>
    </row>
    <row r="98" spans="1:11" ht="12.75">
      <c r="A98" s="169"/>
      <c r="B98" s="186"/>
      <c r="C98" s="89">
        <v>12</v>
      </c>
      <c r="D98" s="89"/>
      <c r="E98" s="161"/>
      <c r="F98" s="100">
        <v>550</v>
      </c>
      <c r="G98" s="101">
        <f t="shared" si="6"/>
        <v>45.833333333333336</v>
      </c>
      <c r="H98" s="89">
        <f>C98*K98</f>
        <v>132</v>
      </c>
      <c r="I98" s="102">
        <f t="shared" si="7"/>
        <v>4.166666666666667</v>
      </c>
      <c r="J98" s="11">
        <v>36</v>
      </c>
      <c r="K98" s="39">
        <v>11</v>
      </c>
    </row>
    <row r="99" spans="1:11" s="3" customFormat="1" ht="12.75">
      <c r="A99" s="4"/>
      <c r="B99" s="4"/>
      <c r="C99" s="6"/>
      <c r="D99" s="6"/>
      <c r="E99" s="6"/>
      <c r="F99" s="85"/>
      <c r="G99" s="6"/>
      <c r="H99" s="6"/>
      <c r="I99" s="6"/>
      <c r="J99"/>
      <c r="K99" s="85"/>
    </row>
    <row r="100" spans="1:11" s="3" customFormat="1" ht="12.75">
      <c r="A100" s="4" t="s">
        <v>140</v>
      </c>
      <c r="B100" s="4"/>
      <c r="C100" s="6"/>
      <c r="D100" s="6"/>
      <c r="E100" s="6"/>
      <c r="F100" s="85"/>
      <c r="G100" s="6"/>
      <c r="H100" s="6"/>
      <c r="I100" s="6"/>
      <c r="J100"/>
      <c r="K100" s="85"/>
    </row>
    <row r="101" ht="12.75">
      <c r="A101" s="25" t="s">
        <v>41</v>
      </c>
    </row>
    <row r="102" spans="1:7" ht="12.75">
      <c r="A102" s="25"/>
      <c r="G102" s="148"/>
    </row>
  </sheetData>
  <sheetProtection/>
  <mergeCells count="85">
    <mergeCell ref="A1:J1"/>
    <mergeCell ref="A95:A98"/>
    <mergeCell ref="B95:B98"/>
    <mergeCell ref="E95:E98"/>
    <mergeCell ref="A89:A91"/>
    <mergeCell ref="B89:B91"/>
    <mergeCell ref="E89:E91"/>
    <mergeCell ref="A92:A94"/>
    <mergeCell ref="B92:B94"/>
    <mergeCell ref="E92:E94"/>
    <mergeCell ref="A83:A85"/>
    <mergeCell ref="B83:B85"/>
    <mergeCell ref="E83:E85"/>
    <mergeCell ref="A86:A88"/>
    <mergeCell ref="B86:B88"/>
    <mergeCell ref="E86:E88"/>
    <mergeCell ref="A78:A79"/>
    <mergeCell ref="B78:B79"/>
    <mergeCell ref="E78:E79"/>
    <mergeCell ref="A80:A81"/>
    <mergeCell ref="B80:B81"/>
    <mergeCell ref="E80:E81"/>
    <mergeCell ref="A71:A73"/>
    <mergeCell ref="B71:B73"/>
    <mergeCell ref="E71:E73"/>
    <mergeCell ref="A74:A76"/>
    <mergeCell ref="B74:B76"/>
    <mergeCell ref="E74:E76"/>
    <mergeCell ref="A66:A67"/>
    <mergeCell ref="B66:B67"/>
    <mergeCell ref="E66:E67"/>
    <mergeCell ref="A68:A70"/>
    <mergeCell ref="B68:B70"/>
    <mergeCell ref="E68:E70"/>
    <mergeCell ref="A60:A62"/>
    <mergeCell ref="B60:B62"/>
    <mergeCell ref="E60:E62"/>
    <mergeCell ref="A64:A65"/>
    <mergeCell ref="B64:B65"/>
    <mergeCell ref="E64:E65"/>
    <mergeCell ref="A55:A56"/>
    <mergeCell ref="B55:B56"/>
    <mergeCell ref="E55:E56"/>
    <mergeCell ref="A57:A59"/>
    <mergeCell ref="B57:B59"/>
    <mergeCell ref="E57:E59"/>
    <mergeCell ref="A50:A52"/>
    <mergeCell ref="B50:B52"/>
    <mergeCell ref="E50:E52"/>
    <mergeCell ref="A53:A54"/>
    <mergeCell ref="B53:B54"/>
    <mergeCell ref="E53:E54"/>
    <mergeCell ref="A41:A44"/>
    <mergeCell ref="B41:B44"/>
    <mergeCell ref="E41:E44"/>
    <mergeCell ref="A45:A48"/>
    <mergeCell ref="B45:B48"/>
    <mergeCell ref="E45:E48"/>
    <mergeCell ref="A33:A36"/>
    <mergeCell ref="B33:B36"/>
    <mergeCell ref="E33:E36"/>
    <mergeCell ref="A37:A40"/>
    <mergeCell ref="B37:B40"/>
    <mergeCell ref="E37:E40"/>
    <mergeCell ref="A25:A28"/>
    <mergeCell ref="B25:B28"/>
    <mergeCell ref="E25:E28"/>
    <mergeCell ref="A29:A32"/>
    <mergeCell ref="B29:B32"/>
    <mergeCell ref="E29:E32"/>
    <mergeCell ref="A17:A20"/>
    <mergeCell ref="B17:B20"/>
    <mergeCell ref="E17:E20"/>
    <mergeCell ref="A21:A24"/>
    <mergeCell ref="B21:B24"/>
    <mergeCell ref="E21:E24"/>
    <mergeCell ref="B2:E6"/>
    <mergeCell ref="A7:B7"/>
    <mergeCell ref="A13:A14"/>
    <mergeCell ref="B13:B14"/>
    <mergeCell ref="C13:C14"/>
    <mergeCell ref="F13:F14"/>
    <mergeCell ref="F3:J3"/>
    <mergeCell ref="F4:J4"/>
    <mergeCell ref="G13:G14"/>
  </mergeCells>
  <hyperlinks>
    <hyperlink ref="J5" r:id="rId1" display="email: terra-kolor@yandex.ru, http:// www.terra-kolor.narod.ru"/>
  </hyperlink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L130"/>
  <sheetViews>
    <sheetView showGridLines="0" zoomScale="85" zoomScaleNormal="85" zoomScalePageLayoutView="0" workbookViewId="0" topLeftCell="A10">
      <selection activeCell="G4" sqref="G4"/>
    </sheetView>
  </sheetViews>
  <sheetFormatPr defaultColWidth="9.00390625" defaultRowHeight="12.75"/>
  <cols>
    <col min="1" max="1" width="24.00390625" style="0" customWidth="1"/>
    <col min="2" max="2" width="40.375" style="0" bestFit="1" customWidth="1"/>
    <col min="3" max="3" width="8.875" style="0" customWidth="1"/>
    <col min="4" max="4" width="11.875" style="0" customWidth="1"/>
    <col min="5" max="6" width="10.25390625" style="0" bestFit="1" customWidth="1"/>
    <col min="7" max="7" width="48.75390625" style="90" bestFit="1" customWidth="1"/>
    <col min="8" max="8" width="12.875" style="0" customWidth="1"/>
    <col min="9" max="9" width="16.00390625" style="0" customWidth="1"/>
    <col min="10" max="10" width="18.375" style="0" customWidth="1"/>
    <col min="11" max="11" width="4.125" style="0" hidden="1" customWidth="1"/>
    <col min="12" max="12" width="5.125" style="0" hidden="1" customWidth="1"/>
  </cols>
  <sheetData>
    <row r="1" spans="1:7" s="1" customFormat="1" ht="12.75" customHeight="1">
      <c r="A1" s="114"/>
      <c r="B1" s="187" t="s">
        <v>92</v>
      </c>
      <c r="C1" s="187"/>
      <c r="D1" s="115"/>
      <c r="E1" s="115"/>
      <c r="F1" s="115"/>
      <c r="G1" s="116" t="s">
        <v>11</v>
      </c>
    </row>
    <row r="2" spans="1:7" ht="14.25" customHeight="1">
      <c r="A2" s="117"/>
      <c r="B2" s="187"/>
      <c r="C2" s="187"/>
      <c r="D2" s="115"/>
      <c r="E2" s="115"/>
      <c r="F2" s="115"/>
      <c r="G2" s="118" t="s">
        <v>14</v>
      </c>
    </row>
    <row r="3" spans="1:7" ht="14.25" customHeight="1">
      <c r="A3" s="117"/>
      <c r="B3" s="187"/>
      <c r="C3" s="187"/>
      <c r="D3" s="115"/>
      <c r="E3" s="115"/>
      <c r="F3" s="115"/>
      <c r="G3" s="118" t="s">
        <v>59</v>
      </c>
    </row>
    <row r="4" spans="1:7" s="1" customFormat="1" ht="12.75" customHeight="1">
      <c r="A4" s="117"/>
      <c r="B4" s="187"/>
      <c r="C4" s="187"/>
      <c r="D4" s="115"/>
      <c r="E4" s="115"/>
      <c r="F4" s="115"/>
      <c r="G4" s="118" t="s">
        <v>135</v>
      </c>
    </row>
    <row r="5" spans="1:7" s="1" customFormat="1" ht="12.75" customHeight="1">
      <c r="A5" s="119"/>
      <c r="B5" s="115"/>
      <c r="C5" s="115"/>
      <c r="D5" s="115"/>
      <c r="E5" s="115"/>
      <c r="F5" s="115"/>
      <c r="G5" s="149" t="s">
        <v>60</v>
      </c>
    </row>
    <row r="6" spans="1:7" s="1" customFormat="1" ht="12.75" customHeight="1">
      <c r="A6" s="119"/>
      <c r="B6" s="120"/>
      <c r="C6" s="120"/>
      <c r="D6" s="120"/>
      <c r="E6" s="120"/>
      <c r="F6" s="120"/>
      <c r="G6" s="22" t="s">
        <v>98</v>
      </c>
    </row>
    <row r="7" spans="1:10" ht="24" customHeight="1">
      <c r="A7" s="188" t="s">
        <v>61</v>
      </c>
      <c r="B7" s="189"/>
      <c r="C7" s="189"/>
      <c r="D7" s="189"/>
      <c r="E7" s="189"/>
      <c r="F7" s="189"/>
      <c r="G7" s="190"/>
      <c r="H7" s="207" t="s">
        <v>57</v>
      </c>
      <c r="I7" s="205" t="s">
        <v>58</v>
      </c>
      <c r="J7" s="205" t="s">
        <v>85</v>
      </c>
    </row>
    <row r="8" spans="1:10" ht="48" customHeight="1">
      <c r="A8" s="130" t="s">
        <v>23</v>
      </c>
      <c r="B8" s="191" t="s">
        <v>27</v>
      </c>
      <c r="C8" s="192"/>
      <c r="D8" s="192"/>
      <c r="E8" s="193"/>
      <c r="F8" s="140" t="s">
        <v>62</v>
      </c>
      <c r="G8" s="131" t="s">
        <v>9</v>
      </c>
      <c r="H8" s="208"/>
      <c r="I8" s="206"/>
      <c r="J8" s="206"/>
    </row>
    <row r="9" spans="1:10" s="7" customFormat="1" ht="77.25" customHeight="1">
      <c r="A9" s="121" t="s">
        <v>63</v>
      </c>
      <c r="B9" s="137" t="s">
        <v>95</v>
      </c>
      <c r="C9" s="135"/>
      <c r="D9" s="135"/>
      <c r="E9" s="135"/>
      <c r="F9" s="139">
        <f>3500-700</f>
        <v>2800</v>
      </c>
      <c r="G9" s="122">
        <f>F9*2.7</f>
        <v>7560.000000000001</v>
      </c>
      <c r="H9" s="87" t="e">
        <f>1-I9/G9</f>
        <v>#REF!</v>
      </c>
      <c r="I9" s="84" t="e">
        <f>G9*(1-#REF!)</f>
        <v>#REF!</v>
      </c>
      <c r="J9" s="99" t="e">
        <f>I9/2.7</f>
        <v>#REF!</v>
      </c>
    </row>
    <row r="10" spans="1:10" ht="94.5" customHeight="1">
      <c r="A10" s="121" t="s">
        <v>63</v>
      </c>
      <c r="B10" s="137" t="s">
        <v>93</v>
      </c>
      <c r="C10" s="135"/>
      <c r="D10" s="135"/>
      <c r="E10" s="135"/>
      <c r="F10" s="139">
        <v>2800</v>
      </c>
      <c r="G10" s="122">
        <f>F10*2.7</f>
        <v>7560.000000000001</v>
      </c>
      <c r="H10" s="87" t="e">
        <f>1-I10/G10</f>
        <v>#REF!</v>
      </c>
      <c r="I10" s="84" t="e">
        <f>G10*(1-#REF!)</f>
        <v>#REF!</v>
      </c>
      <c r="J10" s="99" t="e">
        <f>I10/2.7</f>
        <v>#REF!</v>
      </c>
    </row>
    <row r="11" spans="1:10" ht="82.5" customHeight="1">
      <c r="A11" s="121" t="s">
        <v>63</v>
      </c>
      <c r="B11" s="138" t="s">
        <v>94</v>
      </c>
      <c r="C11" s="136"/>
      <c r="D11" s="136"/>
      <c r="E11" s="136"/>
      <c r="F11" s="139">
        <v>3500</v>
      </c>
      <c r="G11" s="122">
        <f>F11*(0.6*0.3*10)</f>
        <v>6299.999999999999</v>
      </c>
      <c r="H11" s="87" t="e">
        <f>1-I11/G11</f>
        <v>#REF!</v>
      </c>
      <c r="I11" s="84" t="e">
        <f>G11*(1-#REF!)</f>
        <v>#REF!</v>
      </c>
      <c r="J11" s="99" t="e">
        <f>I11/(0.6*0.3*10)</f>
        <v>#REF!</v>
      </c>
    </row>
    <row r="12" spans="1:9" ht="24.75" customHeight="1">
      <c r="A12" s="188" t="s">
        <v>64</v>
      </c>
      <c r="B12" s="196"/>
      <c r="C12" s="196"/>
      <c r="D12" s="196"/>
      <c r="E12" s="196"/>
      <c r="F12" s="196"/>
      <c r="G12" s="197"/>
      <c r="H12" s="207" t="s">
        <v>57</v>
      </c>
      <c r="I12" s="205" t="s">
        <v>58</v>
      </c>
    </row>
    <row r="13" spans="1:9" ht="53.25" customHeight="1">
      <c r="A13" s="130" t="s">
        <v>23</v>
      </c>
      <c r="B13" s="132" t="s">
        <v>27</v>
      </c>
      <c r="C13" s="133" t="s">
        <v>65</v>
      </c>
      <c r="D13" s="133" t="s">
        <v>66</v>
      </c>
      <c r="E13" s="134" t="s">
        <v>67</v>
      </c>
      <c r="F13" s="134" t="s">
        <v>62</v>
      </c>
      <c r="G13" s="131" t="s">
        <v>9</v>
      </c>
      <c r="H13" s="208"/>
      <c r="I13" s="206"/>
    </row>
    <row r="14" spans="1:12" ht="30.75" customHeight="1">
      <c r="A14" s="198" t="s">
        <v>68</v>
      </c>
      <c r="B14" s="194" t="s">
        <v>69</v>
      </c>
      <c r="C14" s="121" t="s">
        <v>86</v>
      </c>
      <c r="D14" s="121" t="s">
        <v>70</v>
      </c>
      <c r="E14" s="121">
        <v>300</v>
      </c>
      <c r="F14" s="123">
        <f>E14*L14</f>
        <v>150</v>
      </c>
      <c r="G14" s="122">
        <f>E14*K14</f>
        <v>3750</v>
      </c>
      <c r="H14" s="88" t="e">
        <f>1-I14/G14</f>
        <v>#REF!</v>
      </c>
      <c r="I14" s="84" t="e">
        <f>G14*(1-#REF!)</f>
        <v>#REF!</v>
      </c>
      <c r="K14">
        <v>12.5</v>
      </c>
      <c r="L14">
        <v>0.5</v>
      </c>
    </row>
    <row r="15" spans="1:12" ht="30.75" customHeight="1">
      <c r="A15" s="199"/>
      <c r="B15" s="195"/>
      <c r="C15" s="121" t="s">
        <v>87</v>
      </c>
      <c r="D15" s="121" t="s">
        <v>70</v>
      </c>
      <c r="E15" s="121">
        <v>300</v>
      </c>
      <c r="F15" s="123">
        <f>E15*L15</f>
        <v>150</v>
      </c>
      <c r="G15" s="122">
        <f>E15*K15</f>
        <v>1050</v>
      </c>
      <c r="H15" s="88" t="e">
        <f>1-I15/G15</f>
        <v>#REF!</v>
      </c>
      <c r="I15" s="84" t="e">
        <f>G15*(1-#REF!)</f>
        <v>#REF!</v>
      </c>
      <c r="K15">
        <v>3.5</v>
      </c>
      <c r="L15">
        <v>0.5</v>
      </c>
    </row>
    <row r="16" spans="1:12" ht="30.75" customHeight="1">
      <c r="A16" s="198" t="s">
        <v>71</v>
      </c>
      <c r="B16" s="194" t="s">
        <v>72</v>
      </c>
      <c r="C16" s="121" t="s">
        <v>6</v>
      </c>
      <c r="D16" s="121" t="s">
        <v>73</v>
      </c>
      <c r="E16" s="121">
        <v>200</v>
      </c>
      <c r="F16" s="123">
        <f>E16*L16</f>
        <v>70</v>
      </c>
      <c r="G16" s="122">
        <f>E16*K16</f>
        <v>2000</v>
      </c>
      <c r="H16" s="88" t="e">
        <f>1-I16/G16</f>
        <v>#REF!</v>
      </c>
      <c r="I16" s="84" t="e">
        <f>G16*(1-#REF!)</f>
        <v>#REF!</v>
      </c>
      <c r="K16">
        <v>10</v>
      </c>
      <c r="L16">
        <v>0.35</v>
      </c>
    </row>
    <row r="17" spans="1:12" ht="30.75" customHeight="1">
      <c r="A17" s="199"/>
      <c r="B17" s="195"/>
      <c r="C17" s="121" t="s">
        <v>74</v>
      </c>
      <c r="D17" s="121" t="s">
        <v>73</v>
      </c>
      <c r="E17" s="121">
        <v>200</v>
      </c>
      <c r="F17" s="123">
        <f>E17*L17</f>
        <v>70</v>
      </c>
      <c r="G17" s="122">
        <f>E17*K17</f>
        <v>1000</v>
      </c>
      <c r="H17" s="88" t="e">
        <f>1-I17/G17</f>
        <v>#REF!</v>
      </c>
      <c r="I17" s="84" t="e">
        <f>G17*(1-#REF!)</f>
        <v>#REF!</v>
      </c>
      <c r="K17">
        <v>5</v>
      </c>
      <c r="L17">
        <v>0.35</v>
      </c>
    </row>
    <row r="18" spans="1:7" ht="20.25">
      <c r="A18" s="209" t="s">
        <v>75</v>
      </c>
      <c r="B18" s="210"/>
      <c r="C18" s="210"/>
      <c r="D18" s="210"/>
      <c r="E18" s="210"/>
      <c r="F18" s="211" t="s">
        <v>76</v>
      </c>
      <c r="G18" s="212"/>
    </row>
    <row r="19" spans="1:7" ht="30" customHeight="1">
      <c r="A19" s="202" t="s">
        <v>77</v>
      </c>
      <c r="B19" s="202"/>
      <c r="C19" s="202"/>
      <c r="D19" s="202"/>
      <c r="E19" s="202"/>
      <c r="F19" s="203">
        <v>1100</v>
      </c>
      <c r="G19" s="204"/>
    </row>
    <row r="20" spans="1:7" ht="30" customHeight="1">
      <c r="A20" s="202" t="s">
        <v>78</v>
      </c>
      <c r="B20" s="202"/>
      <c r="C20" s="202"/>
      <c r="D20" s="202"/>
      <c r="E20" s="202"/>
      <c r="F20" s="203">
        <v>1500</v>
      </c>
      <c r="G20" s="204"/>
    </row>
    <row r="21" spans="1:7" ht="30" customHeight="1">
      <c r="A21" s="202" t="s">
        <v>79</v>
      </c>
      <c r="B21" s="202"/>
      <c r="C21" s="202"/>
      <c r="D21" s="202"/>
      <c r="E21" s="202"/>
      <c r="F21" s="203">
        <v>2000</v>
      </c>
      <c r="G21" s="204"/>
    </row>
    <row r="22" spans="1:7" ht="30" customHeight="1">
      <c r="A22" s="202" t="s">
        <v>80</v>
      </c>
      <c r="B22" s="202"/>
      <c r="C22" s="202"/>
      <c r="D22" s="202"/>
      <c r="E22" s="202"/>
      <c r="F22" s="203">
        <v>2500</v>
      </c>
      <c r="G22" s="204"/>
    </row>
    <row r="23" spans="1:7" ht="30" customHeight="1">
      <c r="A23" s="202" t="s">
        <v>81</v>
      </c>
      <c r="B23" s="202"/>
      <c r="C23" s="202"/>
      <c r="D23" s="202"/>
      <c r="E23" s="202"/>
      <c r="F23" s="203">
        <v>3500</v>
      </c>
      <c r="G23" s="204"/>
    </row>
    <row r="24" spans="1:7" ht="12.75">
      <c r="A24" s="200"/>
      <c r="B24" s="201"/>
      <c r="C24" s="201"/>
      <c r="D24" s="201"/>
      <c r="E24" s="124"/>
      <c r="F24" s="125"/>
      <c r="G24" s="126"/>
    </row>
    <row r="25" spans="1:7" ht="12.75">
      <c r="A25" s="127" t="s">
        <v>82</v>
      </c>
      <c r="B25" s="128"/>
      <c r="C25" s="129"/>
      <c r="D25" s="129"/>
      <c r="E25" s="129"/>
      <c r="F25" s="125"/>
      <c r="G25" s="126"/>
    </row>
    <row r="26" spans="1:5" ht="12.75">
      <c r="A26" s="93"/>
      <c r="B26" s="91"/>
      <c r="C26" s="94"/>
      <c r="D26" s="94"/>
      <c r="E26" s="94"/>
    </row>
    <row r="27" spans="1:5" ht="12.75">
      <c r="A27" s="93"/>
      <c r="B27" s="91"/>
      <c r="C27" s="94"/>
      <c r="D27" s="94"/>
      <c r="E27" s="94"/>
    </row>
    <row r="28" spans="1:7" ht="12.75">
      <c r="A28" s="93"/>
      <c r="B28" s="91"/>
      <c r="C28" s="94"/>
      <c r="D28" s="94"/>
      <c r="E28" s="94"/>
      <c r="G28"/>
    </row>
    <row r="29" spans="1:7" ht="12.75">
      <c r="A29" s="93"/>
      <c r="B29" s="91"/>
      <c r="C29" s="95"/>
      <c r="D29" s="95"/>
      <c r="E29" s="95"/>
      <c r="G29"/>
    </row>
    <row r="30" spans="1:7" ht="12.75">
      <c r="A30" s="93"/>
      <c r="B30" s="96"/>
      <c r="C30" s="92"/>
      <c r="D30" s="92"/>
      <c r="E30" s="92"/>
      <c r="G30"/>
    </row>
    <row r="31" spans="1:7" ht="12.75">
      <c r="A31" s="93"/>
      <c r="B31" s="91"/>
      <c r="C31" s="92"/>
      <c r="D31" s="92"/>
      <c r="E31" s="92"/>
      <c r="G31"/>
    </row>
    <row r="32" spans="1:7" ht="12.75">
      <c r="A32" s="93"/>
      <c r="B32" s="91"/>
      <c r="C32" s="94"/>
      <c r="D32" s="94"/>
      <c r="E32" s="94"/>
      <c r="G32"/>
    </row>
    <row r="33" spans="1:7" ht="12.75">
      <c r="A33" s="93"/>
      <c r="B33" s="91"/>
      <c r="C33" s="94"/>
      <c r="D33" s="94"/>
      <c r="E33" s="94"/>
      <c r="G33"/>
    </row>
    <row r="34" spans="1:7" ht="12.75">
      <c r="A34" s="93"/>
      <c r="B34" s="91"/>
      <c r="C34" s="94"/>
      <c r="D34" s="94"/>
      <c r="E34" s="94"/>
      <c r="G34"/>
    </row>
    <row r="35" spans="1:7" ht="12.75">
      <c r="A35" s="93"/>
      <c r="B35" s="91"/>
      <c r="C35" s="94"/>
      <c r="D35" s="94"/>
      <c r="E35" s="94"/>
      <c r="G35"/>
    </row>
    <row r="36" spans="1:7" ht="12.75">
      <c r="A36" s="93"/>
      <c r="B36" s="91"/>
      <c r="C36" s="95"/>
      <c r="D36" s="95"/>
      <c r="E36" s="95"/>
      <c r="G36"/>
    </row>
    <row r="37" spans="1:7" ht="12.75">
      <c r="A37" s="93"/>
      <c r="B37" s="96"/>
      <c r="C37" s="92"/>
      <c r="D37" s="92"/>
      <c r="E37" s="92"/>
      <c r="G37"/>
    </row>
    <row r="38" spans="1:7" ht="12.75">
      <c r="A38" s="93"/>
      <c r="B38" s="91"/>
      <c r="C38" s="92"/>
      <c r="D38" s="92"/>
      <c r="E38" s="92"/>
      <c r="G38"/>
    </row>
    <row r="39" spans="1:7" ht="12.75">
      <c r="A39" s="93"/>
      <c r="B39" s="91"/>
      <c r="C39" s="94"/>
      <c r="D39" s="94"/>
      <c r="E39" s="94"/>
      <c r="G39"/>
    </row>
    <row r="40" spans="1:7" ht="12.75">
      <c r="A40" s="93"/>
      <c r="B40" s="91"/>
      <c r="C40" s="94"/>
      <c r="D40" s="94"/>
      <c r="E40" s="94"/>
      <c r="G40"/>
    </row>
    <row r="41" spans="1:7" ht="12.75">
      <c r="A41" s="93"/>
      <c r="B41" s="91"/>
      <c r="C41" s="94"/>
      <c r="D41" s="94"/>
      <c r="E41" s="94"/>
      <c r="G41"/>
    </row>
    <row r="42" spans="1:7" ht="12.75">
      <c r="A42" s="97"/>
      <c r="B42" s="97"/>
      <c r="G42"/>
    </row>
    <row r="43" spans="1:7" ht="12.75">
      <c r="A43" s="93"/>
      <c r="B43" s="96"/>
      <c r="C43" s="92"/>
      <c r="D43" s="92"/>
      <c r="E43" s="92"/>
      <c r="G43"/>
    </row>
    <row r="44" spans="1:7" ht="12.75">
      <c r="A44" s="93"/>
      <c r="B44" s="91"/>
      <c r="C44" s="92"/>
      <c r="D44" s="92"/>
      <c r="E44" s="92"/>
      <c r="G44"/>
    </row>
    <row r="45" spans="1:7" ht="12.75">
      <c r="A45" s="93"/>
      <c r="B45" s="96"/>
      <c r="C45" s="98"/>
      <c r="D45" s="98"/>
      <c r="E45" s="98"/>
      <c r="G45"/>
    </row>
    <row r="46" spans="1:7" ht="12.75">
      <c r="A46" s="93"/>
      <c r="B46" s="91"/>
      <c r="C46" s="94"/>
      <c r="D46" s="94"/>
      <c r="E46" s="94"/>
      <c r="G46"/>
    </row>
    <row r="47" spans="1:7" ht="12.75">
      <c r="A47" s="93"/>
      <c r="B47" s="91"/>
      <c r="C47" s="95"/>
      <c r="D47" s="95"/>
      <c r="E47" s="95"/>
      <c r="G47"/>
    </row>
    <row r="48" spans="1:7" ht="12.75">
      <c r="A48" s="93"/>
      <c r="B48" s="96"/>
      <c r="C48" s="92"/>
      <c r="D48" s="92"/>
      <c r="E48" s="92"/>
      <c r="G48"/>
    </row>
    <row r="49" spans="1:7" ht="12.75">
      <c r="A49" s="93"/>
      <c r="B49" s="91"/>
      <c r="C49" s="92"/>
      <c r="D49" s="92"/>
      <c r="E49" s="92"/>
      <c r="G49"/>
    </row>
    <row r="50" spans="1:7" ht="12.75">
      <c r="A50" s="93"/>
      <c r="B50" s="91"/>
      <c r="C50" s="94"/>
      <c r="D50" s="94"/>
      <c r="E50" s="94"/>
      <c r="G50"/>
    </row>
    <row r="51" spans="1:7" ht="12.75">
      <c r="A51" s="93"/>
      <c r="B51" s="91"/>
      <c r="C51" s="94"/>
      <c r="D51" s="94"/>
      <c r="E51" s="94"/>
      <c r="G51"/>
    </row>
    <row r="52" spans="1:7" ht="12.75">
      <c r="A52" s="93"/>
      <c r="B52" s="91"/>
      <c r="C52" s="94"/>
      <c r="D52" s="94"/>
      <c r="E52" s="94"/>
      <c r="G52"/>
    </row>
    <row r="53" spans="1:7" ht="12.75">
      <c r="A53" s="97"/>
      <c r="B53" s="97"/>
      <c r="G53"/>
    </row>
    <row r="54" spans="1:7" ht="12.75">
      <c r="A54" s="97"/>
      <c r="B54" s="97"/>
      <c r="G54"/>
    </row>
    <row r="55" spans="1:7" ht="12.75">
      <c r="A55" s="97"/>
      <c r="B55" s="97"/>
      <c r="G55"/>
    </row>
    <row r="56" spans="1:7" ht="12.75">
      <c r="A56" s="97"/>
      <c r="B56" s="97"/>
      <c r="G56"/>
    </row>
    <row r="57" spans="1:7" ht="12.75">
      <c r="A57" s="97"/>
      <c r="B57" s="97"/>
      <c r="G57"/>
    </row>
    <row r="58" spans="1:7" ht="12.75">
      <c r="A58" s="97"/>
      <c r="B58" s="97"/>
      <c r="G58"/>
    </row>
    <row r="59" spans="1:7" ht="12.75">
      <c r="A59" s="97"/>
      <c r="B59" s="97"/>
      <c r="G59"/>
    </row>
    <row r="60" spans="1:7" ht="12.75">
      <c r="A60" s="97"/>
      <c r="B60" s="97"/>
      <c r="G60"/>
    </row>
    <row r="61" spans="1:7" ht="12.75">
      <c r="A61" s="97"/>
      <c r="B61" s="97"/>
      <c r="G61"/>
    </row>
    <row r="62" spans="1:7" ht="12.75">
      <c r="A62" s="97"/>
      <c r="B62" s="97"/>
      <c r="G62"/>
    </row>
    <row r="63" spans="1:7" ht="12.75">
      <c r="A63" s="97"/>
      <c r="B63" s="97"/>
      <c r="G63"/>
    </row>
    <row r="64" spans="1:7" ht="12.75">
      <c r="A64" s="97"/>
      <c r="B64" s="97"/>
      <c r="G64"/>
    </row>
    <row r="65" spans="1:7" ht="12.75">
      <c r="A65" s="97"/>
      <c r="B65" s="97"/>
      <c r="G65"/>
    </row>
    <row r="66" spans="1:7" ht="12.75">
      <c r="A66" s="97"/>
      <c r="B66" s="97"/>
      <c r="G66"/>
    </row>
    <row r="67" spans="1:7" ht="12.75">
      <c r="A67" s="97"/>
      <c r="B67" s="97"/>
      <c r="G67"/>
    </row>
    <row r="68" spans="1:7" ht="12.75">
      <c r="A68" s="97"/>
      <c r="B68" s="97"/>
      <c r="G68"/>
    </row>
    <row r="69" spans="1:7" ht="12.75">
      <c r="A69" s="97"/>
      <c r="B69" s="97"/>
      <c r="G69"/>
    </row>
    <row r="70" spans="1:7" ht="12.75">
      <c r="A70" s="97"/>
      <c r="B70" s="97"/>
      <c r="G70"/>
    </row>
    <row r="71" spans="1:7" ht="12.75">
      <c r="A71" s="97"/>
      <c r="B71" s="97"/>
      <c r="G71"/>
    </row>
    <row r="72" spans="1:7" ht="12.75">
      <c r="A72" s="97"/>
      <c r="B72" s="97"/>
      <c r="G72"/>
    </row>
    <row r="73" spans="1:7" ht="12.75">
      <c r="A73" s="97"/>
      <c r="B73" s="97"/>
      <c r="G73"/>
    </row>
    <row r="74" spans="1:7" ht="12.75">
      <c r="A74" s="97"/>
      <c r="B74" s="97"/>
      <c r="G74"/>
    </row>
    <row r="75" spans="1:7" ht="12.75">
      <c r="A75" s="97"/>
      <c r="B75" s="97"/>
      <c r="G75"/>
    </row>
    <row r="76" spans="1:7" ht="12.75">
      <c r="A76" s="97"/>
      <c r="B76" s="97"/>
      <c r="G76"/>
    </row>
    <row r="77" spans="1:7" ht="12.75">
      <c r="A77" s="97"/>
      <c r="B77" s="97"/>
      <c r="G77"/>
    </row>
    <row r="78" spans="1:7" ht="12.75">
      <c r="A78" s="97"/>
      <c r="B78" s="97"/>
      <c r="G78"/>
    </row>
    <row r="79" spans="1:7" ht="12.75">
      <c r="A79" s="97"/>
      <c r="B79" s="97"/>
      <c r="G79"/>
    </row>
    <row r="80" spans="1:7" ht="12.75">
      <c r="A80" s="97"/>
      <c r="B80" s="97"/>
      <c r="G80"/>
    </row>
    <row r="81" spans="1:7" ht="12.75">
      <c r="A81" s="97"/>
      <c r="B81" s="97"/>
      <c r="G81"/>
    </row>
    <row r="82" spans="1:7" ht="12.75">
      <c r="A82" s="97"/>
      <c r="B82" s="97"/>
      <c r="G82"/>
    </row>
    <row r="83" spans="1:7" ht="12.75">
      <c r="A83" s="97"/>
      <c r="B83" s="97"/>
      <c r="G83"/>
    </row>
    <row r="84" spans="1:7" ht="12.75">
      <c r="A84" s="97"/>
      <c r="B84" s="97"/>
      <c r="G84"/>
    </row>
    <row r="85" spans="1:7" ht="12.75">
      <c r="A85" s="97"/>
      <c r="B85" s="97"/>
      <c r="G85"/>
    </row>
    <row r="86" spans="1:7" ht="12.75">
      <c r="A86" s="97"/>
      <c r="B86" s="97"/>
      <c r="G86"/>
    </row>
    <row r="87" spans="1:7" ht="12.75">
      <c r="A87" s="97"/>
      <c r="B87" s="97"/>
      <c r="G87"/>
    </row>
    <row r="88" spans="1:7" ht="12.75">
      <c r="A88" s="97"/>
      <c r="B88" s="97"/>
      <c r="G88"/>
    </row>
    <row r="89" spans="1:7" ht="12.75">
      <c r="A89" s="97"/>
      <c r="B89" s="97"/>
      <c r="G89"/>
    </row>
    <row r="90" spans="1:7" ht="12.75">
      <c r="A90" s="97"/>
      <c r="B90" s="97"/>
      <c r="G90"/>
    </row>
    <row r="91" spans="1:7" ht="12.75">
      <c r="A91" s="97"/>
      <c r="B91" s="97"/>
      <c r="G91"/>
    </row>
    <row r="92" spans="1:7" ht="12.75">
      <c r="A92" s="97"/>
      <c r="B92" s="97"/>
      <c r="G92"/>
    </row>
    <row r="93" spans="1:7" ht="12.75">
      <c r="A93" s="97"/>
      <c r="B93" s="97"/>
      <c r="G93"/>
    </row>
    <row r="94" spans="1:7" ht="12.75">
      <c r="A94" s="97"/>
      <c r="B94" s="97"/>
      <c r="G94"/>
    </row>
    <row r="95" spans="1:7" ht="12.75">
      <c r="A95" s="97"/>
      <c r="B95" s="97"/>
      <c r="G95"/>
    </row>
    <row r="96" spans="1:7" ht="12.75">
      <c r="A96" s="97"/>
      <c r="B96" s="97"/>
      <c r="G96"/>
    </row>
    <row r="97" spans="1:7" ht="12.75">
      <c r="A97" s="97"/>
      <c r="B97" s="97"/>
      <c r="G97"/>
    </row>
    <row r="98" spans="1:7" ht="12.75">
      <c r="A98" s="97"/>
      <c r="B98" s="97"/>
      <c r="G98"/>
    </row>
    <row r="99" spans="1:7" ht="12.75">
      <c r="A99" s="97"/>
      <c r="B99" s="97"/>
      <c r="G99"/>
    </row>
    <row r="100" spans="1:7" ht="12.75">
      <c r="A100" s="97"/>
      <c r="B100" s="97"/>
      <c r="G100"/>
    </row>
    <row r="101" spans="1:7" ht="12.75">
      <c r="A101" s="97"/>
      <c r="B101" s="97"/>
      <c r="G101"/>
    </row>
    <row r="102" spans="1:7" ht="12.75">
      <c r="A102" s="97"/>
      <c r="B102" s="97"/>
      <c r="G102"/>
    </row>
    <row r="103" spans="1:7" ht="12.75">
      <c r="A103" s="97"/>
      <c r="B103" s="97"/>
      <c r="G103"/>
    </row>
    <row r="104" spans="1:7" ht="12.75">
      <c r="A104" s="97"/>
      <c r="B104" s="97"/>
      <c r="G104"/>
    </row>
    <row r="105" spans="1:7" ht="12.75">
      <c r="A105" s="97"/>
      <c r="B105" s="97"/>
      <c r="G105"/>
    </row>
    <row r="106" spans="1:7" ht="12.75">
      <c r="A106" s="97"/>
      <c r="B106" s="97"/>
      <c r="G106"/>
    </row>
    <row r="107" spans="1:7" ht="12.75">
      <c r="A107" s="97"/>
      <c r="B107" s="97"/>
      <c r="G107"/>
    </row>
    <row r="108" spans="1:7" ht="12.75">
      <c r="A108" s="97"/>
      <c r="B108" s="97"/>
      <c r="G108"/>
    </row>
    <row r="109" spans="1:7" ht="12.75">
      <c r="A109" s="97"/>
      <c r="B109" s="97"/>
      <c r="G109"/>
    </row>
    <row r="110" spans="1:7" ht="12.75">
      <c r="A110" s="97"/>
      <c r="B110" s="97"/>
      <c r="G110"/>
    </row>
    <row r="111" spans="1:7" ht="12.75">
      <c r="A111" s="97"/>
      <c r="B111" s="97"/>
      <c r="G111"/>
    </row>
    <row r="112" spans="1:7" ht="12.75">
      <c r="A112" s="97"/>
      <c r="B112" s="97"/>
      <c r="G112"/>
    </row>
    <row r="113" spans="1:7" ht="12.75">
      <c r="A113" s="97"/>
      <c r="B113" s="97"/>
      <c r="G113"/>
    </row>
    <row r="114" spans="1:7" ht="12.75">
      <c r="A114" s="97"/>
      <c r="B114" s="97"/>
      <c r="G114"/>
    </row>
    <row r="115" spans="1:7" ht="12.75">
      <c r="A115" s="97"/>
      <c r="B115" s="97"/>
      <c r="G115"/>
    </row>
    <row r="116" spans="1:7" ht="12.75">
      <c r="A116" s="97"/>
      <c r="B116" s="97"/>
      <c r="G116"/>
    </row>
    <row r="117" spans="1:7" ht="12.75">
      <c r="A117" s="97"/>
      <c r="B117" s="97"/>
      <c r="G117"/>
    </row>
    <row r="118" spans="1:7" ht="12.75">
      <c r="A118" s="97"/>
      <c r="B118" s="97"/>
      <c r="G118"/>
    </row>
    <row r="119" spans="1:7" ht="12.75">
      <c r="A119" s="97"/>
      <c r="B119" s="97"/>
      <c r="G119"/>
    </row>
    <row r="120" spans="1:7" ht="12.75">
      <c r="A120" s="97"/>
      <c r="B120" s="97"/>
      <c r="G120"/>
    </row>
    <row r="121" spans="1:7" ht="12.75">
      <c r="A121" s="97"/>
      <c r="B121" s="97"/>
      <c r="G121"/>
    </row>
    <row r="122" spans="1:7" ht="12.75">
      <c r="A122" s="97"/>
      <c r="B122" s="97"/>
      <c r="G122"/>
    </row>
    <row r="123" spans="1:7" ht="12.75">
      <c r="A123" s="97"/>
      <c r="B123" s="97"/>
      <c r="G123"/>
    </row>
    <row r="124" spans="1:7" ht="12.75">
      <c r="A124" s="97"/>
      <c r="B124" s="97"/>
      <c r="G124"/>
    </row>
    <row r="125" spans="1:7" ht="12.75">
      <c r="A125" s="97"/>
      <c r="B125" s="97"/>
      <c r="G125"/>
    </row>
    <row r="126" spans="1:7" ht="12.75">
      <c r="A126" s="97"/>
      <c r="B126" s="97"/>
      <c r="G126"/>
    </row>
    <row r="127" spans="1:7" ht="12.75">
      <c r="A127" s="97"/>
      <c r="B127" s="97"/>
      <c r="G127"/>
    </row>
    <row r="128" spans="1:7" ht="12.75">
      <c r="A128" s="97"/>
      <c r="B128" s="97"/>
      <c r="G128"/>
    </row>
    <row r="129" spans="1:7" ht="12.75">
      <c r="A129" s="97"/>
      <c r="B129" s="97"/>
      <c r="G129"/>
    </row>
    <row r="130" spans="1:7" ht="12.75">
      <c r="A130" s="97"/>
      <c r="B130" s="97"/>
      <c r="G130"/>
    </row>
  </sheetData>
  <sheetProtection/>
  <mergeCells count="26">
    <mergeCell ref="J7:J8"/>
    <mergeCell ref="H7:H8"/>
    <mergeCell ref="H12:H13"/>
    <mergeCell ref="I12:I13"/>
    <mergeCell ref="F23:G23"/>
    <mergeCell ref="A18:E18"/>
    <mergeCell ref="F18:G18"/>
    <mergeCell ref="I7:I8"/>
    <mergeCell ref="A24:D24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B1:C4"/>
    <mergeCell ref="A7:G7"/>
    <mergeCell ref="B8:E8"/>
    <mergeCell ref="B16:B17"/>
    <mergeCell ref="A12:G12"/>
    <mergeCell ref="A14:A15"/>
    <mergeCell ref="B14:B15"/>
    <mergeCell ref="A16:A1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Пепинова А.</dc:creator>
  <cp:keywords/>
  <dc:description/>
  <cp:lastModifiedBy>acer</cp:lastModifiedBy>
  <cp:lastPrinted>2011-03-14T13:02:46Z</cp:lastPrinted>
  <dcterms:created xsi:type="dcterms:W3CDTF">2001-03-30T11:14:20Z</dcterms:created>
  <dcterms:modified xsi:type="dcterms:W3CDTF">2011-09-03T10:08:18Z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